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universitytasmania-my.sharepoint.com/personal/qurratuayunin_rohmana_utas_edu_au/Documents/.NOD/.Database/00 database thing/new-website-database/"/>
    </mc:Choice>
  </mc:AlternateContent>
  <xr:revisionPtr revIDLastSave="1070" documentId="8_{DEF3F299-24E5-4151-B964-C617042A137A}" xr6:coauthVersionLast="47" xr6:coauthVersionMax="47" xr10:uidLastSave="{7DC73DD5-1FC5-40C2-AA9A-11A87EC5BC33}"/>
  <bookViews>
    <workbookView xWindow="0" yWindow="0" windowWidth="13935" windowHeight="16200" firstSheet="1" activeTab="1" xr2:uid="{B62B082E-817E-4CC8-9BC7-E5F4AEEB38F4}"/>
  </bookViews>
  <sheets>
    <sheet name="pivot" sheetId="9" state="hidden" r:id="rId1"/>
    <sheet name="all-outfalls" sheetId="1" r:id="rId2"/>
    <sheet name="tas" sheetId="6" state="hidden" r:id="rId3"/>
    <sheet name="wa" sheetId="7" state="hidden" r:id="rId4"/>
    <sheet name="vic" sheetId="8" state="hidden" r:id="rId5"/>
    <sheet name="nt" sheetId="5" state="hidden" r:id="rId6"/>
    <sheet name="qld" sheetId="2" state="hidden" r:id="rId7"/>
    <sheet name="nsw" sheetId="3" state="hidden" r:id="rId8"/>
    <sheet name="sa" sheetId="4" state="hidden" r:id="rId9"/>
    <sheet name="Sheet1" sheetId="10" state="hidden" r:id="rId10"/>
  </sheets>
  <calcPr calcId="191029"/>
  <pivotCaches>
    <pivotCache cacheId="35"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0" l="1"/>
  <c r="L8" i="10"/>
  <c r="L7" i="10"/>
  <c r="L6" i="10"/>
  <c r="L5" i="10"/>
  <c r="L4" i="10"/>
</calcChain>
</file>

<file path=xl/sharedStrings.xml><?xml version="1.0" encoding="utf-8"?>
<sst xmlns="http://schemas.openxmlformats.org/spreadsheetml/2006/main" count="5045" uniqueCount="1203">
  <si>
    <t>codename</t>
  </si>
  <si>
    <t>name</t>
  </si>
  <si>
    <t>state</t>
  </si>
  <si>
    <t>latitude</t>
  </si>
  <si>
    <t>longitude</t>
  </si>
  <si>
    <t>licence</t>
  </si>
  <si>
    <t>authority</t>
  </si>
  <si>
    <t>scale</t>
  </si>
  <si>
    <t>treatment</t>
  </si>
  <si>
    <t>population</t>
  </si>
  <si>
    <t>description</t>
  </si>
  <si>
    <t>type</t>
  </si>
  <si>
    <t>alink</t>
  </si>
  <si>
    <t>Batemans Bay</t>
  </si>
  <si>
    <t>New South Wales</t>
  </si>
  <si>
    <t>Eurobodalla Shire Council</t>
  </si>
  <si>
    <t>&gt; 1000-5000 ML</t>
  </si>
  <si>
    <t>Tertiary</t>
  </si>
  <si>
    <t xml:space="preserve">»16,500 </t>
  </si>
  <si>
    <t>Batemans Bay ocean outfall accommodates one wastewater treatment plant (Batemans Bay) and serves the area of North Batemans Bay, Batemans Bay, Maloneys Beach, Long Beach, Surf Beach, Lilli Pilli and Malua Bay. Approximately 25000 KL per day of treated effluent is discharged to the Pacific Ocean through outfall pipe located between Wimbie Beach and Lilli Pilli Beach, and 8% on average is being reuse at Catalina Golf Course and Hanging Rock Sporting Fields.</t>
  </si>
  <si>
    <t>Ocean</t>
  </si>
  <si>
    <t>https://www.esc.nsw.gov.au/</t>
  </si>
  <si>
    <t>Bellambi</t>
  </si>
  <si>
    <t>Sydney Water</t>
  </si>
  <si>
    <t>&gt; 20000-30000 ML</t>
  </si>
  <si>
    <t xml:space="preserve">Primary </t>
  </si>
  <si>
    <t>Bellambi ocean outfall is mainly used for overflow during wet weather only. This outfall is connected to Wollongong (Coniston Beach) treatment plants. The outfall is located at the end of Bellambi Point. For more informartion regarding the population please see Wollongong (Coniston Beach).</t>
  </si>
  <si>
    <t>https://www.sydneywater.com.au/</t>
  </si>
  <si>
    <t>Belmont</t>
  </si>
  <si>
    <t>Hunter Water</t>
  </si>
  <si>
    <t>Secondary</t>
  </si>
  <si>
    <t>Belmont outfall is managed by Hunter Water which accommodates four wastewater treatment plants (Belmont, Edgeworth, Toronto, and Dora Creek) and serves the areas of the eastern side of Lake Macquarie from Charlestown and Redhead in the North, to Swansea in the South. Approximately 30 ML of treated effluent is discharged to the Pacific Ocean via 1.5 km ocean outfall which consists of 112 diffusers.</t>
  </si>
  <si>
    <t>https://www.hunterwater.com.au/</t>
  </si>
  <si>
    <t>Bermagui</t>
  </si>
  <si>
    <t>Bega Shire Council</t>
  </si>
  <si>
    <t>&gt; 219-1000 ML</t>
  </si>
  <si>
    <t>»6,000</t>
  </si>
  <si>
    <t>Bermagui ocean outfall accommodates one wastewater treatment plant (Bermagui) and serves the area of Bermagui, Fairhaven, Beauty Point, and Wallaga Lake Heights. Approximately 1200 KL per day of treated effluent is reused at Bermagui Country Club Golf Course, and discharged the remaining effluent to the Pacific Ocean through outlet pipe at the rock platform on the southern end of Beares Beach.</t>
  </si>
  <si>
    <t>https://begavalley.nsw.gov.au/</t>
  </si>
  <si>
    <t>Bombo</t>
  </si>
  <si>
    <t>Bombo ocean outfalls accommodates one wastewater treatment plant (Bombo) and serves the area of Minnamura, Bombo, and Kiama. Approximately 700 KL per day of treated effluent is discharged to the Pacific Ocean through outfall located off Bombo Headland.</t>
  </si>
  <si>
    <t>Bondi</t>
  </si>
  <si>
    <t>&gt; 30000 ML</t>
  </si>
  <si>
    <t>Bondi ocean outfall accommodates one wastewater treatment plant (Bondi) and serves the area of Leichhardt, Sydney inner city, and North Eastern suburbs. This outfall discharges approximately 120 ML per day into the Pacific Ocean via 512 m diffuser zone located 2.2 km from shoreline, and 63 m water depth.</t>
  </si>
  <si>
    <t>Boulder Bay</t>
  </si>
  <si>
    <t>Boulder Bay ocean outfall is managed by Hunter Water which accommodates one wastewater treatment plant (Boulder Bay) and servers the areas of Nelson Bay, Fisherman Bay, Salamander Bay, Shoal Bay, Dutchmans Bay, Corletter, Boat Harbour, and Anna Bay. Approximately 9 ML of treated effluent is discharged to the Pacific Ocean via ocean outfall diffusers 750 metres off shore.</t>
  </si>
  <si>
    <t>Burwood Beach</t>
  </si>
  <si>
    <t>Burwood beach (Newcastle)</t>
  </si>
  <si>
    <t>Burwood Beach ocean outfall is managed by Hunter Water which accommodates two wastewater treatment plants (Burwood Beach and Shortland) and serves the Newcastle City area and surrounding suburbs including Wallsend, Mayfield, Charlestown, and Dudley. Approximately 5091 ML per year water is recycled and reused as drinking water substitution, industrial process water, and irrigation. All treated effluent is discharged to the Pacific Ocean via 1.5 km ocean outfall diffusers.</t>
  </si>
  <si>
    <t>Camden Head</t>
  </si>
  <si>
    <t>Camden Haven</t>
  </si>
  <si>
    <t>Port Macquarie-Hastings Shire</t>
  </si>
  <si>
    <t>&gt;1000-5000 ML</t>
  </si>
  <si>
    <t>Camden Haven outfall is managed by Port Macquarie Hastings Shire which accommodates one wastewater treatment plant (Dunbogan) and serves the area of Dunbogan. Approximately 10800 KL of treated water is discharged daily into the ocean at southern end of Camden Haven.</t>
  </si>
  <si>
    <t>https://www.pmhc.nsw.gov.au/</t>
  </si>
  <si>
    <t>Coffs Harbour</t>
  </si>
  <si>
    <t>Coffs Harbour City Council</t>
  </si>
  <si>
    <t>»29,000</t>
  </si>
  <si>
    <t xml:space="preserve">Coffs Harbour deep sea released is managed by Coffs Harbour City Council which accommodates one wastewater treatment plant (Coffs Harbour) and serves the areas of South Coffs Harbour and North Coffs Harbour. Approximately 141400 KL of treated water is released daily to the environment via a deep sea release pipeline off Boambee Beach, Coffs Harbour. </t>
  </si>
  <si>
    <t>https://www.coffsharbour.nsw.gov.au/</t>
  </si>
  <si>
    <t>Coniston Beach</t>
  </si>
  <si>
    <t>Coniston Beach (Wollongong)</t>
  </si>
  <si>
    <t xml:space="preserve">Coniston Beach ocean outfall accommodates three wastewater treatment plants (Bellambi, Wollongong, and Port Kembla) and serves the areas of Wollongong, Dapto, and Port Kembla. Approximately 42000 KL per day of treated effluent is discharged to the ocean which is located one kilometre east of the treatment plant. </t>
  </si>
  <si>
    <t>Crescent Head</t>
  </si>
  <si>
    <t>Kempsey Shire Council</t>
  </si>
  <si>
    <t>&gt;219-1000 ML</t>
  </si>
  <si>
    <t>»2,200</t>
  </si>
  <si>
    <t>Crescent Head outfall is managed by Kempsey Shire Council which accommodates one wastewater treatment plant (Crescent Head) and serves the areas of Crescent Head and Kundabung. Approximately 4580 KL of treated water is discharges daily into the ocean at the south end of Little Nobby Headland directly under golf tree.</t>
  </si>
  <si>
    <t>http://www.kempsey.nsw.gov.au/</t>
  </si>
  <si>
    <t>Diamond Bay 1</t>
  </si>
  <si>
    <t>30 ML/day</t>
  </si>
  <si>
    <t>Untreated</t>
  </si>
  <si>
    <t xml:space="preserve">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Diamond Bay 1 and Diamond Bay 2 outfalls are located within the Waverley LGA, in the suburbs of Vaucluse and Dover Heights, respectively. DB1 is situated about 60 m north of Kimberly Street, south of Rosa Gully, at the base of a 25-30 m high cliff.</t>
  </si>
  <si>
    <t>Diamond Bay 2</t>
  </si>
  <si>
    <t>10 ML/day</t>
  </si>
  <si>
    <t xml:space="preserve">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Diamond Bay 1 and Diamond Bay 2 outfalls are located within the Waverley LGA, in the suburbs of Vaucluse and Dover Heights, respectively. DB2 is located about 250 m south of DB1, at the base of a 25-30 m high cliff adjacent to the eastern extent of Oceanview Avenue (Eastern Reserve)</t>
  </si>
  <si>
    <t>Eden</t>
  </si>
  <si>
    <t>»8,000</t>
  </si>
  <si>
    <t>Eden ocean outfall accommodates one wastewater treatment plant (Eden) and serves the area of Eden and North Eden. Approximately 2000 KL per day is discharged to the Pacific Ocean through an outfall pipe on northern headland of Yallumgao Cove, Eden.</t>
  </si>
  <si>
    <t>Forster</t>
  </si>
  <si>
    <t>MidCoast Council</t>
  </si>
  <si>
    <t>»35,000</t>
  </si>
  <si>
    <t>Forster outfall is managed by Midcoast Water which accommodates one wastewater treatment plant (Forster). The treatment plant serves Forster, Green Point, Pacific Palms, Smiths Lake and Tarbuck Bay areas. Approximately 23000 KL of treated water is discharged daily into the ocean via the ocean outfall at Janies Corner, northern end of Seven Mile Beach.</t>
  </si>
  <si>
    <t>https://www.midcoast.nsw.gov.au/</t>
  </si>
  <si>
    <t>Iluka</t>
  </si>
  <si>
    <t>Clarence Valley Council</t>
  </si>
  <si>
    <t>»4,500</t>
  </si>
  <si>
    <t>Iluka ocean outfall is managed by Clarence Valley Council which operates by Iluka wastewater treatment plant. The plant serves the area of Iluka with peak population of 5,800 during the holiday period.  Approximately 1.9 ML of treated water is discharged daily into the ocean via ebb-tide release within the Clarence River Channel 256 meters from the western end of Moriarty's Wall.</t>
  </si>
  <si>
    <t>https://www.clarence.nsw.gov.au/</t>
  </si>
  <si>
    <t>Tomakin</t>
  </si>
  <si>
    <t>Long Nose (Tomakin)</t>
  </si>
  <si>
    <t xml:space="preserve">»3,400 </t>
  </si>
  <si>
    <t xml:space="preserve">Long Nose ocean outfalls accommodates one wastewater treatment plant (Tomakin) and serves the area of Mogo, Tomakin, Mossy Point, and Broulee. Approximately 14000 KL per day of treated effluent is discharged through a submerged outfall pipe at Long Nose Point. </t>
  </si>
  <si>
    <t>Malabar</t>
  </si>
  <si>
    <t>Malabar ocean outfall accommodates one wastewater treatment plant (Malabar) and serves the areas of South Eastern suburbs, Botany, Marrickville, Canada Bay, Auburn, Kogarah, Rockdale, Hurstville, Canterbury, and Bankstown. Approximately 498 ML per day of treated effluent is discharged to the Pacific Ocean through 720 m diffuser located 3.6 km off shoreline with 82 m depth.</t>
  </si>
  <si>
    <t>Merimbula</t>
  </si>
  <si>
    <t>»15,500</t>
  </si>
  <si>
    <t>Merimbula ocean outfall accommodates one wastewater treatment plant (Merimbula) and serves the area of Merimbula, Pambula Beach, Pambula, South Pambula, and Acacia Ponds. Approximately 4000 KL per day of treated water is reused at Pambula Merimbula Golf Course and discharged through outlet pipe at Merimbula Beach.</t>
  </si>
  <si>
    <t>Narooma</t>
  </si>
  <si>
    <t xml:space="preserve">»5,300 </t>
  </si>
  <si>
    <t>Narooma outfalls accommodates one wastewater treatment plant (Narooma) and serves the area of Narooma, Dalmeny, and Kianga. Approximately 20000 KL per day of treated effluent is discharged through a submerged ocean outfall pipe off the rock shelf, 240 meters east of Dalmeny Drive Bridge.</t>
  </si>
  <si>
    <t>Toukley</t>
  </si>
  <si>
    <t>Norah Head (Toukley)</t>
  </si>
  <si>
    <t>Central Coast Council</t>
  </si>
  <si>
    <t>&gt; 10000-20000 ML</t>
  </si>
  <si>
    <t xml:space="preserve">mechanical and biological processes </t>
  </si>
  <si>
    <t>Norah Head ocean outfall accommodates five wastewater treatment plants (Toukley, Gwandalan, Mannering Park, Charmhaven and Wyong South) and serves more than 25000 properties. Approximately 40000 KL of treated wastewater is discharged to the Pacific Ocean through 2800 meters east of Toukley WWTP on the edge of rock shelf below Norah Head Light House. There is also a point of discharge to sand dunes behind the Norah Head ocean outfall.</t>
  </si>
  <si>
    <t>https://www.centralcoast.nsw.gov.au/</t>
  </si>
  <si>
    <t>North Head</t>
  </si>
  <si>
    <t>North Head ocean outfall accommodates one wastewater treatment plant (North Head) and serves the area of Manly and surrounding suburbs taking in an area bound approximately by Chatswood, Macquarie Park, Parramatta, Lidcombe, and Sydney Olympic Park. The outfall discharges 307.9 ML per day into the Pacific Ocean located 3.7 kilometres from shoreline east of Blue Fish Point cliff, 65 m water depth, and 762 m diffuser zone.</t>
  </si>
  <si>
    <t>Penguin Heads</t>
  </si>
  <si>
    <t>Shoalhaven Water</t>
  </si>
  <si>
    <t>Penguin Head ocean outfall is under authorization of Northern Shoalhaven reclaimed water management scheme (REMS) which accommodates four wastewater treatment plant (Vincentia, Culburra, Callala, and St Georges Basin) and serves the surrounding area of Vincentia, Culburra, and Callala. Approximately 20000 KL per day of treated effluent is discharged to the Pacific Ocean through REMS ocean release point located at Penguin Head, Culburra Beach. The EPA also allows an Emergency Release Point to Jervis Bay located at Plantation Point to a maximum of 7780 kl per day.</t>
  </si>
  <si>
    <t>https://shoalwater.nsw.gov.au/</t>
  </si>
  <si>
    <t>Port Kembla</t>
  </si>
  <si>
    <t>Primary </t>
  </si>
  <si>
    <t>Port Kembla ocean outfall is mainly used for overflow during wet weather only. The outfall is located at the eastern end of Red Point</t>
  </si>
  <si>
    <t>Potter Point</t>
  </si>
  <si>
    <t>Potter Point (Cronulla)</t>
  </si>
  <si>
    <t>Potter Point ocean outfall accommodates one wastewater treatment plant (Cronulla) and serves the areas of Cronulla, Miranda, Caringbah, Sutherland, Menai, and Heathcote. Approximately 53 ML per day of treated effluent is discharged to the Pacific Ocean through submerged ocean outfall at Potter Point, Kurnell.</t>
  </si>
  <si>
    <t>Shellharbour</t>
  </si>
  <si>
    <t>&gt;5000-10000 ML</t>
  </si>
  <si>
    <t>Shellharbour ocean outfall accommodates one wastewater treatment plant (Shellharbour) and serves the area of Shellharbour, Shell Cove, Barrack Heights, Warilla, Lake Illawarra, Oak Flats, Albion Park Rail, and Albion Park. Approximately 16.9 ML per day of treated effluent is discharged to the Pacific Ocean through diffuser zone which extends 130 m offshore from Barrack Point.</t>
  </si>
  <si>
    <t>Skennars Head</t>
  </si>
  <si>
    <t>Skennars Head (Lennox Head)</t>
  </si>
  <si>
    <t>Ballina Shire Council</t>
  </si>
  <si>
    <t>»26,300</t>
  </si>
  <si>
    <t>Skennars Head outfall is managed by Ballina Water which accommodates one wastewater treatment plant (Lennox Head) and serves the areas of North Angels Beach, Elevations, Aspects, Coastal Grove, and Southern Cross K12. Approximately 26880 KL per day of treated water is reused for irrigation and housing estates purposes and discharged via 1.5 m concrete submerged outfall pipes at Skennars headland.</t>
  </si>
  <si>
    <t>http://www.ballinawater.com.au/</t>
  </si>
  <si>
    <t>Ulladulla</t>
  </si>
  <si>
    <t>Ulladulla ocean outfall accommodates one wastewater treatment plant (Ulladulla) and serves the area of Ulladulla region and Milton. Approximately 20000 KL per day of treated effluent is discharged to the Pacific Ocean through this outfall located north-east of Racecourse Creek.</t>
  </si>
  <si>
    <t>Vaucluse</t>
  </si>
  <si>
    <t xml:space="preserve">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Vaucluse outfall is located within the suburb of Vaucluse in the Woollahra LGA. It is the northern-most outfall, situated at the base of an 80 m high cliff, below the southern corner of Christison Park.</t>
  </si>
  <si>
    <t>Warriewood</t>
  </si>
  <si>
    <t>&gt; 5000-10000 ML</t>
  </si>
  <si>
    <t>Warriewood ocean outfall accommodates one wastewater treatment plant (Warriewood) and serves the area of North Narrabeen, Warriewood, Mona Vale, and north of Palm Beach. Approximately 17 ML per day of treated wastewater is discharged to the Pacific Ocean through the ocean outfall off Turimetta Head 80 m east-northeast of survey spike located adjacent to the east end of Rising Cliff.</t>
  </si>
  <si>
    <t>Kincumber</t>
  </si>
  <si>
    <t>Winney Bay</t>
  </si>
  <si>
    <t>Winney Bay ocean outfall is managed by Central Coast Council which operates by Kincumber wastewater treatment plant. The plant serves the area of Erina, Kincumber, Green Point, Davistown, Saratoga, Avoca, Terrigal, Wamberal, Gosford, Wyoming, Narara, Lisarow and Kariong.  Approximately 150 ML of treated water is discharged daily into the ocean via an outfall 4.5km east-northeast of Kincumber WWTP on edge of rock shelf 600m north of Winney Bay.</t>
  </si>
  <si>
    <t>Wonga Point</t>
  </si>
  <si>
    <t>Wonga Point (Bateau Bay)</t>
  </si>
  <si>
    <t>36000 KL</t>
  </si>
  <si>
    <t xml:space="preserve">Wonga Point ocean outfall accommodates one wastewater treatment plant (Bateau Bay) and serves more than 35000 properties. Approximately 36000 KL of treated wastewater is discharged to the Pacific Ocean through 2400 m ocean outfall diffusers east of Bateau Bay WWTP on the edge of a rock shelf 60 meters north of Bateau Bay Beach. </t>
  </si>
  <si>
    <t>Yamba</t>
  </si>
  <si>
    <t>»9,500</t>
  </si>
  <si>
    <t>Yamba ocean outfall is managed by Clarence Valley Council which operates by Yamba wastewater treatment plant. The plant serves the area of Yamba with peak population up to 17,500 during the holiday period.  Approximately 14 ML of treated water is discharged daily into the ocean via ebb-tide release within the Clarence River Channel 260 meters from the western end of Moriarty's Wall.</t>
  </si>
  <si>
    <t>Berrimah</t>
  </si>
  <si>
    <t>Northern Territory</t>
  </si>
  <si>
    <t>WDL 146-04</t>
  </si>
  <si>
    <t>Power and Water Corporation</t>
  </si>
  <si>
    <t>1.5 ML/day</t>
  </si>
  <si>
    <t>Secondary - Waste Stabilisation Ponds</t>
  </si>
  <si>
    <t>»1,400</t>
  </si>
  <si>
    <t>Bleesers Creek outfall</t>
  </si>
  <si>
    <t>https://www.powerwater.com.au/</t>
  </si>
  <si>
    <t>Galiwinku</t>
  </si>
  <si>
    <t>WDL 202</t>
  </si>
  <si>
    <t>»2,100</t>
  </si>
  <si>
    <t>Galiwinku outfall accommodates one wastewater treatment plant (Galiwinku) and serves the City of Galiwinku and surrounding areas within Wessel Island. The effluent from the plant is discharge into an unnamed surface water course between the Wessel Island and mainland.</t>
  </si>
  <si>
    <t>Leanyer Sanderson</t>
  </si>
  <si>
    <t>WDL 147</t>
  </si>
  <si>
    <t>15 ML/day</t>
  </si>
  <si>
    <t>»56,000</t>
  </si>
  <si>
    <t>Leanyer outfall accommodates one wastewater treatment plant (Leanyer/Sanderson) and serves the area of Darwin's northern suburbs including Rapid Creek, Tiwi, Leanyer, Malak and Muirhead. Approximately 15 ML of treated effluent is discharged daily via a gravity fed outfall pipe into the upper reaches of Buffalo Creek, a macro-tidal mangrove estuary. The discharge point is approximately seven kilometres from the mouth of the creek.</t>
  </si>
  <si>
    <t>Ludmilla</t>
  </si>
  <si>
    <t>WDL 150</t>
  </si>
  <si>
    <t>14 ML/day</t>
  </si>
  <si>
    <t>Chemically assisted primary</t>
  </si>
  <si>
    <t>»33,000</t>
  </si>
  <si>
    <t>East Point outfall accommodates one wastewater treatment plant (Ludmilla) which serves the area of Darwin CBD, and the inner suburbs from Larrakeyah to Coconut Grove and Winnellie. Approximately 14 ML of treated effluent is discharged daily into Darwin Harbour via 500 m outfall pipeline. Currently, the outfall is being upgraded by duplicating the existing rising main that transports flow from the Ludmilla wastewater treatment plant to the East Point outfall and extending the outfall further out to the sea to take better advantage of strong currents and tidal movements.</t>
  </si>
  <si>
    <t>Ludmilla overflow</t>
  </si>
  <si>
    <t>WDL 151</t>
  </si>
  <si>
    <t>overflow weir discharge to ludmilla creek via concrete drain</t>
  </si>
  <si>
    <t>Maningrida</t>
  </si>
  <si>
    <t>WDL 203-1</t>
  </si>
  <si>
    <t>»2,300</t>
  </si>
  <si>
    <t>Arafura Sea</t>
  </si>
  <si>
    <t>Milikapiti</t>
  </si>
  <si>
    <t>WDL217</t>
  </si>
  <si>
    <t>Tjipripu river/Arafura Sea</t>
  </si>
  <si>
    <t>Milingimbi</t>
  </si>
  <si>
    <t>WDL 208-1</t>
  </si>
  <si>
    <t>an intertidal zones of the Arafura Sea</t>
  </si>
  <si>
    <t>Milyakburra</t>
  </si>
  <si>
    <t>WDL 232</t>
  </si>
  <si>
    <t>unnamed wetland and ultimately Gulf of Carpentaria</t>
  </si>
  <si>
    <t>Minjilang</t>
  </si>
  <si>
    <t>WDL233</t>
  </si>
  <si>
    <t>unnamed tidal creek of Arafura sea</t>
  </si>
  <si>
    <t>Palmerston</t>
  </si>
  <si>
    <t>WDL 148-04</t>
  </si>
  <si>
    <t>12 ML/day</t>
  </si>
  <si>
    <t>»36,800</t>
  </si>
  <si>
    <t>Myrmidon Creek Outfall</t>
  </si>
  <si>
    <t>Pirlangimpi</t>
  </si>
  <si>
    <t>WDL 221</t>
  </si>
  <si>
    <t>Aspley Strait/Arafura Sea</t>
  </si>
  <si>
    <t>Warruwi</t>
  </si>
  <si>
    <t>WDL 222</t>
  </si>
  <si>
    <t>Wurrumiyanga</t>
  </si>
  <si>
    <t>WDL 223</t>
  </si>
  <si>
    <t>Yirrkala</t>
  </si>
  <si>
    <t>WDL 204-1</t>
  </si>
  <si>
    <t>unnamed surface water course</t>
  </si>
  <si>
    <t>Beenleigh</t>
  </si>
  <si>
    <t>Queensland</t>
  </si>
  <si>
    <t>EPPR00867913</t>
  </si>
  <si>
    <t>Logan Water</t>
  </si>
  <si>
    <t>»60,000</t>
  </si>
  <si>
    <t>Albert River outfall accommodates one wastewater treatment plant (Beenleigh), which serves the areas of Bethania, Waterford, Edens Landing, Windaroo, Mount Warren Park, Beenleigh, Eagleby and Yatala (Gold Coast City). Approximately 15 ML (dry weather) or 45 ML (wet weather) of treated effluent is discharged daily via overflow weir of effluent pond to Albert River 4 km AMTD.</t>
  </si>
  <si>
    <t>River</t>
  </si>
  <si>
    <t>https://www.logan.qld.gov.au/</t>
  </si>
  <si>
    <t>Bowen</t>
  </si>
  <si>
    <t>EPPR00367513</t>
  </si>
  <si>
    <t>Whitsunday Regional Council</t>
  </si>
  <si>
    <t>23.5 ML/day</t>
  </si>
  <si>
    <t>Bowen ocean outfall accommodates one wastewater treatment plant (Bowen), which serves the area of Bowen. Approximately 770 KL of 1.8 ML treated effluent is discharged daily to the Pacific Ocean 100 m seaward of a point 800 m south-east of the plant at Flagstaff HIll Point, while the rest is being reused for golf club irrigation.</t>
  </si>
  <si>
    <t>https://www.whitsundayrc.qld.gov.au/</t>
  </si>
  <si>
    <t>Bundamba</t>
  </si>
  <si>
    <t>EPPR00521513</t>
  </si>
  <si>
    <t>Queensland Urban Utilities</t>
  </si>
  <si>
    <t>»101,000</t>
  </si>
  <si>
    <t>Bundamba outfall accommodates one wastewater treatment plant (Bundamba), which serves the areas of Bundamba, Booval, Ipswich, Churchill, Yamanto, and part of Dinmore. The plant discharges approximately 20 ML/day during dry weather or 70 ML/day during wet weather via a submerged outfall pipe to Bremer River at 5.7 km AMTD.</t>
  </si>
  <si>
    <t>https://urbanutilities.com.au/</t>
  </si>
  <si>
    <t>Burpengary East</t>
  </si>
  <si>
    <t>EPPR00869113</t>
  </si>
  <si>
    <t>Unity Water</t>
  </si>
  <si>
    <t>Burpengary outfall accommodates one wastewater treatment plant (Burpengary East), which serves the areas of Deception Bay, Narangba, Burpengary and Beachmere. Approximately 6 ML/day during dry weather or 30 ML/day during wet weather is discharged via outfall pipe to Caboolture River at approx 1.2 km AMTD.</t>
  </si>
  <si>
    <t>Estuarine</t>
  </si>
  <si>
    <t>https://www.unitywater.com/</t>
  </si>
  <si>
    <t>Caboolture South</t>
  </si>
  <si>
    <t>Caboolture River outfall accommodates one wastewater treatment plant (Caboolture South), which serves the areas of Caboolture, Caboolture South, Bellmere, Elimbah and Morayfield. Approximately 10 ML of treated effluent is released daily via 2 outfall pipes to the Caboolture River at 19 km AMTD.</t>
  </si>
  <si>
    <t>Cannonvale</t>
  </si>
  <si>
    <t>EPPR00487913</t>
  </si>
  <si>
    <t>35 ML/day</t>
  </si>
  <si>
    <t>Cannonvale ocean outfall accommodates one wastewater treatment plant (Cannonvale), which serves the area of Cannonvale, Airlie and Jubilee Pocket. Approximately 6 ML of treated effluent is discharged daily during dry weather or 31 ML/day during wet weather into Pioneer Bay 500 m north of Scrubby Hill via submerged outfall pipe.</t>
  </si>
  <si>
    <t>Capalaba</t>
  </si>
  <si>
    <t>EPPR00874613</t>
  </si>
  <si>
    <t>Redland City Council</t>
  </si>
  <si>
    <t>37.5 ML/day</t>
  </si>
  <si>
    <t>»20,000</t>
  </si>
  <si>
    <t>Tingalpa Creek outfalls accommodates two wastewater treatment plants (Thorneside and Capalaba), which has two different outfall points. Capalaba WWTP serves the area of Capalaba. Approximately 12.75 ML (dry weather) or 37.5 ML (wet weather) of treated effluent is discharged from the plant to waters described as Tingalpa Creek at 8.7 km AMTD. The effluent from this treatment plant has class A recycled water which allowable uses for park, golf courses, and industrial purposes but not food processing.</t>
  </si>
  <si>
    <t>https://www.redland.qld.gov.au/</t>
  </si>
  <si>
    <t>Carole Park</t>
  </si>
  <si>
    <t>6 ML/day</t>
  </si>
  <si>
    <t>»23,000</t>
  </si>
  <si>
    <t>Carole Park outfall accommodates one wastewater treatment plant (Carole Park), which serves part of Ipswich City and Carole Park areas. Approximately 6 ML of treated effluent is released daily via submerged outfall 500 m downstream of Brisbane River confluence with Woogaroo Creek 63.7 km AMTD.</t>
  </si>
  <si>
    <t>Cleveland Bay</t>
  </si>
  <si>
    <t>EPPR00927313</t>
  </si>
  <si>
    <t>Townsville Regional Council</t>
  </si>
  <si>
    <t>29 ML/day</t>
  </si>
  <si>
    <t>»126,000</t>
  </si>
  <si>
    <t>Cleveland Bay ocean outfall accommodates one wastewater treatment plant (Cleveland Bay Purification Plant), which serves the area of Pallarenda, Belgian Gardens, West End, City, Hyde Park, Railway Estate, Mysterton, South Townsville, Currajong, Gulliver, Pimlico, Vincent, Aitkenvale, Mundingburra, Douglas, Aitkenvale, Idalia, Stuart, and Oonoonba. Approximately 25 ML of treated effluent is discharged via 800 m plant outfall pipe to Cleveland Bay.</t>
  </si>
  <si>
    <t>https://www.townsville.qld.gov.au/</t>
  </si>
  <si>
    <t>Coolum</t>
  </si>
  <si>
    <t>5.5 ML/day</t>
  </si>
  <si>
    <t>Coolum outfall accommodates one wastewater treatment plant (Coolum), which serves the areas of Coolum Beach, Point Arkwright and Mt Coolum. Approximately 5.5 ML of treated effluent is released daily via an outfall pipe located at approximately Maroochy River 13.0 km AMTD.</t>
  </si>
  <si>
    <t>Coombabah</t>
  </si>
  <si>
    <t>EPPR00870313</t>
  </si>
  <si>
    <t>City Of Gold Coast</t>
  </si>
  <si>
    <t>97.42 ML/day</t>
  </si>
  <si>
    <t>»360,000</t>
  </si>
  <si>
    <t>North wall ocean outfall accommodates two wastewater treatment plants (Coombabah and Pimpama). Coombabah WWTP serves the northern suburb areas of Gold Coast including Kingsholme, Upper Coomera, Hope Island, Oxenford, and Maudsland. Approximately  66 ML (dry weather) or 250 ML (wet weather) of treated effluent from Coombabah is discharged daily via diffuser on north wall of Gold Coast Seaway. Meanwhile, the treated effluent from Pimpama WWTP is mostly recycled and very small amount disharged into the environment.</t>
  </si>
  <si>
    <t>https://www.goldcoast.qld.gov.au/</t>
  </si>
  <si>
    <t>East wwtp</t>
  </si>
  <si>
    <t>East Bundaberg</t>
  </si>
  <si>
    <t>EPPR00581713</t>
  </si>
  <si>
    <t>Bundaberg Regional Council</t>
  </si>
  <si>
    <t>9.1 ML/day</t>
  </si>
  <si>
    <t>»40,000</t>
  </si>
  <si>
    <t xml:space="preserve">East Bundaberg has been decommissioned since June 2017 and replaced by Rubyanna Wastewater Treatment Plant. </t>
  </si>
  <si>
    <t>https://www.bundaberg.qld.gov.au/</t>
  </si>
  <si>
    <t>Edmonton</t>
  </si>
  <si>
    <t>EPPR00887713</t>
  </si>
  <si>
    <t>Cairns Regional Council</t>
  </si>
  <si>
    <t>6.7 ML/day</t>
  </si>
  <si>
    <t>Edmonton outfall accommodates one wastewater treatment plant (Edmonton), which serves the area of Southern estate on Peterson Road to Foster Road (western side of highway) and to Griffin Road on the Eastern side of the highway, Edmonton, Part Mt Sheridan, Part Whiterock. Approximately 6.7 ML of treated effluent is discharged to Trinity Inlet via an 1:100 diffuser located 50 metres off the plant.</t>
  </si>
  <si>
    <t>https://www.cairns.qld.gov.au/</t>
  </si>
  <si>
    <t>Elanora</t>
  </si>
  <si>
    <t>»91,000</t>
  </si>
  <si>
    <t>South wall ocean outfall accommodates two wastewater treatment plants (Elanora and Merrimac). Elanora WWTP serves the areas of Bilinga-Tugun, Mermaid Beach, part of Burleigh Head, part of Burleigh Waters, Coolangatta, Currumbin, Currumbin Valley-Tallebudgera, Currumbin Waters, Elanora, Miami and Palm Beach. Approximately 23 ML (dry weather) or 75 ML (wet weather) of treated effluent is discharged daily via shared diffuser on south wall Gold Coast Seaway.</t>
  </si>
  <si>
    <t>Eli Creek</t>
  </si>
  <si>
    <t>Eli Creek (Hervey Bay)</t>
  </si>
  <si>
    <t>EPPR00815913</t>
  </si>
  <si>
    <t>Wide Bay Water</t>
  </si>
  <si>
    <t>4.5 ML/day</t>
  </si>
  <si>
    <t>»25,670</t>
  </si>
  <si>
    <t>Eli Creek outfall accommodates two wastewater treatment plants (Eli Creek and Nikenbah), which serves the areas of Craignish, Dundowran Beach, Eli Waters, Point Vermon, Pialba, Urrawen, and part of Nikenbah. Approximately 2.75 ML (dry weather) or 6 ML (wet weather) of treated effluent is discharged daily to Eli Creek 0.6 km AMTD via outfall pipes. Some of the treated effluent is also for irrigating golf course, cane farms, and plantations.</t>
  </si>
  <si>
    <t>https://www.frasercoast.qld.gov.au/wide-bay-water</t>
  </si>
  <si>
    <t>Fairfield</t>
  </si>
  <si>
    <t>2.5 ML/day</t>
  </si>
  <si>
    <t>»15,000</t>
  </si>
  <si>
    <t>Fairfield outfall accommodates one wastewater treatment plant (Fairfield), which serves the areas of Dutton Park, Fairfield, Yeronga West-Yeronga, Tennyson-Yeerongpilly. The plant approximately releases 2.5 ML/day (dry weather) or 12.5 ML/day (wet weather) of treated sewage effluent to Brisbane River at 33.7 km AMTD via outfall pipe located 100 m north off the plant.</t>
  </si>
  <si>
    <t>Gibson Island</t>
  </si>
  <si>
    <t>100 ML/day</t>
  </si>
  <si>
    <t>»53,250</t>
  </si>
  <si>
    <t>Gibson Island outfall accommodates one wastewater treatment plant (Gibson Island), which serves the areas of Belmont, Gumdale, Chandlerm Rochedale, Kuraby, Eight Mile Plains, Mackenzie, and Carindale. The plant discharges approximately 100 ML/day into Brisbane River at 8 km AMTD.</t>
  </si>
  <si>
    <t>Gladstone</t>
  </si>
  <si>
    <t>EPPR00959913</t>
  </si>
  <si>
    <t>Gladstone Regional Council</t>
  </si>
  <si>
    <t xml:space="preserve">Calliope River outfall accommodates one wastewater treatment plant (Gladstone or known as Calliope River WWTP), which serves the areas of Gladstone Central, Barney Point, Toolooa, Sun Valley, Telina, Kin Kora, New Auckland, Clintan, Callemondah, Calliope and West Gladstone. The plant discharges daily 10 ML of treated effluent to Calliope River at 2.5 km AMTD located next to the holding pond. </t>
  </si>
  <si>
    <t>https://www.gladstone.qld.gov.au/</t>
  </si>
  <si>
    <t>Goodna</t>
  </si>
  <si>
    <t>20.5 ML/day</t>
  </si>
  <si>
    <t>»88,000</t>
  </si>
  <si>
    <t>Goodna outfall accommodates one wastewater treatment plant (Goodna), which serves the areas of Riverview, Redbank, Goodna, Camira, Redbank Plains, Collingwood Park, and part of Dinmore. The plant discharges approximately 20.5 ML/day during dry weather via submerged outfall pipe to Brisbane River at 66.2 km AMTD.</t>
  </si>
  <si>
    <t>Innisfail</t>
  </si>
  <si>
    <t>EPPR01428213</t>
  </si>
  <si>
    <t>Cassowary Coast Regional Council</t>
  </si>
  <si>
    <t>40 ML/day</t>
  </si>
  <si>
    <t>»9,600</t>
  </si>
  <si>
    <t>Ninds Creek outfall accommodates one wastewater treatment plant (Innisfail) which serves the area of Innisfail residential footprint and Belvedere subdivision. Approximately 8 ML of treated effluent is discharged daily during dry weather and 40 ML/day during wet weather. The treated effluent is released into the Ninds Creek located 80 m off east of the plant.</t>
  </si>
  <si>
    <t>https://www.cassowarycoast.qld.gov.au/</t>
  </si>
  <si>
    <t>Karana Downs</t>
  </si>
  <si>
    <t>280 KL/day</t>
  </si>
  <si>
    <t>»3,900</t>
  </si>
  <si>
    <t>Karana Downs outfall accommodates one wastewater treatment plant (Karana Downs), which serves the area of Karana Downs. The plant discharges approximately 280 KL/day on dry weather or 1.2 ML/day on wet weather into an unnamed gully that joins the Brisbane River at 81 km AMTD via outfall pipe.</t>
  </si>
  <si>
    <t>Kawana</t>
  </si>
  <si>
    <t>34 ML/day</t>
  </si>
  <si>
    <t>Warana Beach outfall accommodates two wastewater treatment plants (Kawana and Landsborough). The Kawana WWTP serves the southern end of Pelican Waters through to Buddina. Approximately 20 ML (dry weather) or 170 ML (wet weather) of treated effluent is discharged daily via shared outfall to Pacific Ocean at Warana Beach, Caloundra. Currently, the Kawana WWTP has a significant upgrades in order to increase the capacity of the plant.</t>
  </si>
  <si>
    <t>Landsborough</t>
  </si>
  <si>
    <t>Warana Beach outfall accommodates two wastewater treatment plants (Kawana and Landsborough). Landsborough WWTP serves the area of Landsborough, which discharges approximately 2 ML/day (dry weather) or 10 ML/day during wet weather via shared outfall to Pacific Ocean, Warana Beach, Caloundra.</t>
  </si>
  <si>
    <t>Loganholme</t>
  </si>
  <si>
    <t>75 ML/day</t>
  </si>
  <si>
    <t>»335,000</t>
  </si>
  <si>
    <t>Logan River outfall accommodates one wastewater treatment plant (Loganholme), which serves the areas of Loganholme, Tanah Merah, Meadowbrook, Waterford West, Loganlea, Shaller Park, Cornubia and Carbrook. Approximately 75 ML (dry weather) or 225 ML (wet weather) of treated effluent is discharged via outfall pipe located on the Logan River at approx. 17 km AMTD.</t>
  </si>
  <si>
    <t>Lucinda</t>
  </si>
  <si>
    <t>EPPR00198913</t>
  </si>
  <si>
    <t>Hinchinbrook Shire Council</t>
  </si>
  <si>
    <t>&gt; 1500-4000 EP</t>
  </si>
  <si>
    <t>»1,700</t>
  </si>
  <si>
    <t>Lucinda outfall accommodates one wastewater treatment plant (Lucinda) which serves the area of Lucinda. The plant discharges the treated effluent to Halifax Bay, Pacific Ocean approx. 200 m to the north of the plant and 100 m to sea. Lucinda WWTP very rarely discharge its effluent to the environment. They recycled water for irrigation purposes around the Lucinda and Ingham areas.</t>
  </si>
  <si>
    <t>https://www.hinchinbrook.qld.gov.au/</t>
  </si>
  <si>
    <t>Luggage Point</t>
  </si>
  <si>
    <t>70 ML/day</t>
  </si>
  <si>
    <t>»807,000</t>
  </si>
  <si>
    <t>Luggage Point outfall accommodates one wastewater treatment plant (Luggage Point), which serves the area boundaries of South Brisbane, Woolloongabba, East Brisbane, Greenslopes, Enoggera Reservoir, Upper Kedron, Fenny Grove-Bridgeman Downs, Bald Hills-Brighton, Shorncliffe,  Nudgee Beach, Brisbane Airport, and Fisherman Island. The plant, currently, release approximately 120 ML (dry weather) or 600 ML (wet weather) of treated sewage effluent to Brisbane River at 0 km AMTD.</t>
  </si>
  <si>
    <t>Mackay North</t>
  </si>
  <si>
    <t>Mackay North (Bucasia)</t>
  </si>
  <si>
    <t>EPPR00541413</t>
  </si>
  <si>
    <t>Mackay Regional Council</t>
  </si>
  <si>
    <t>Mackay North outfall accommodates one wastewater treatment plant (Mackay North or known as Bucasia), which serves the areas of Shoal Point, Bucasia, Rural View, Blacks Beach and Eimeo. Approximately 4 ML (during dry weather) or 20 ML (during wet weather) is discharged daily into the Reliance Creek from effluent holding pond.</t>
  </si>
  <si>
    <t>https://www.mackay.qld.gov.au/</t>
  </si>
  <si>
    <t>Mackay Southern</t>
  </si>
  <si>
    <t>Bakers Creek outfall accommodates one wastewater treatment plant (Bakers Creek or known as Mackay Southern), which serves the area of Mackay City, North Mackay, West Mackay, Andergrove, Slade Point, Beaconsfield, Mackay Harbour, Paget and Walkerston. This plant discharges approximately 500 ML of treated effluent during 5 days period when 30 mm of rain has been received and recorded in either dry or wet weather condition. The treated effluent is then released via an outfall pipe from the plant to Bakers Creek.</t>
  </si>
  <si>
    <t>Marlin Coast</t>
  </si>
  <si>
    <t>8.3 ML/day</t>
  </si>
  <si>
    <t>Marlin Coast outfall accommodates one wastewater treatment plant (Marlin Coast) which serves the area of Yorkeys Knob, Kewarra Beach, Palm Cove, Trinity Beach, Clifton Beach and suburbs in between including Caravonica.  Approximately 8.3 ML of effluent is discharged daily to Avondale Creek via Smithfield Drainage Board Canal. Some of the effluent is being recycled for school, golf courses, and other Marlin Coast recycled water network.</t>
  </si>
  <si>
    <t>Maroochydore</t>
  </si>
  <si>
    <t>Maroochy River outfall accommodates two wastewater treatment plants (Maroochydore and Nambour). The Maroochydore plant serves the areas of South Buderim, Chancellor Park and Sippy Downs. Approximately 34 ML of treated effluent is discharged daily via an outfall pipe in Maroochy River at approx. 5 km AMTD.</t>
  </si>
  <si>
    <t>Maryborough</t>
  </si>
  <si>
    <t>10.5 ML/day</t>
  </si>
  <si>
    <t>»27,200</t>
  </si>
  <si>
    <t>Maryborough outfall accommodates one wastewater treatment plant (Maryborough), which serves the areas of Maryborough, Maryborough West, Tinana, and Granville. The treated effluent is released to the Mary River at 300 m NE of Booker Street Aubinville (at 33.2 km AMTD) via submerged outfall pipes.</t>
  </si>
  <si>
    <t>Merrimac</t>
  </si>
  <si>
    <t>57.5 ML/day</t>
  </si>
  <si>
    <t>»150,000</t>
  </si>
  <si>
    <t>South wall ocean outfall accommodates two wastewater treatment plants (Elanora and Merrimac). Merrimac WWTP serves the areas of Broadbeach Waters, part of Burleigh Heads, part of Burleigh Waters, Carrara-Merrimac, Mermaid Waters, Clear Island Waters, Mudgeeraba-Reedy Creek, Nerang, Robina, Varsity Lakes, Worongary and Tallai. Approximately 33 ML (dry weather) or 210 ML (wet weather) of treated effluent to be discharged via shared diffuser on south wall Gold Coast Seaway.</t>
  </si>
  <si>
    <t>Millbank</t>
  </si>
  <si>
    <t>6.8 ML/day</t>
  </si>
  <si>
    <t>»14,000</t>
  </si>
  <si>
    <t>Discharge water via outfall pipe located at Burnett River approx. 21.7 km ATMD</t>
  </si>
  <si>
    <t>Mt St John</t>
  </si>
  <si>
    <t>25 ML/day</t>
  </si>
  <si>
    <t>»106,000</t>
  </si>
  <si>
    <t>Mount St John outfall accommodates one wastewater treatment plant (Mount St John) which serves the area of Kirwan, Upper Ross, Northern Beaches, and parts of Garbutt and Currajong. Approximately 16 ML of treated effluent is discharged via outfall pipe through a discharge channel to Snaggy Creek, which flows into the Bohle River. Some of the treated effluent is also being recycled for Rowes Bay Golf Course irrigation and on-site service water.</t>
  </si>
  <si>
    <t>Murrumba Downs</t>
  </si>
  <si>
    <t>49 ML/day</t>
  </si>
  <si>
    <t>North Pine River outfall accommodates one wastewater treatment plant (Murrumba Downs), which serves the Northern Brisbane suburbs. Approximatly 31 ML of treated effluent is discharged daily from the plant via outfall pipe to North Pine River at approx. 10.2 km AMTD.</t>
  </si>
  <si>
    <t>Nambour</t>
  </si>
  <si>
    <t>9.8 ML/day</t>
  </si>
  <si>
    <t>Maroochy River outfall accommodates two wastewater treatment plants (Maroochydore and Nambour). The Nambour WWTP serves the area of Nambour. Approximately 9.8 ML of treated effluent is released daily via an outfall pipe in Maroochy River at approx. 5 km AMTD.</t>
  </si>
  <si>
    <t>North Rockhampton</t>
  </si>
  <si>
    <t>EPPR00525513</t>
  </si>
  <si>
    <t>Rockhampton Regional Council</t>
  </si>
  <si>
    <t>12.5 ML/day</t>
  </si>
  <si>
    <t>»42,000</t>
  </si>
  <si>
    <t xml:space="preserve">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and releases into Fitzroy River upper estuary, downstream of the Barrageat at 56 km AMTD, 850 m south-west off the plant. </t>
  </si>
  <si>
    <t>https://www.rockhamptonregion.qld.gov.au/</t>
  </si>
  <si>
    <t>Oxley</t>
  </si>
  <si>
    <t>65 ML/day</t>
  </si>
  <si>
    <t>Biological nutrient removal</t>
  </si>
  <si>
    <t>»310,000</t>
  </si>
  <si>
    <t>Oxley Creek outfall accommodates one wastewater treatment plant (Oxley), which serves the areas of Taringa, Corinda, Oxley, Moorooka, Jindalee, Richlands, Acacia Ridge, Forest Lake, Inala, and Coopers Plains. Approximately 53 ML of treated effluent is released via outfall pipe into the Brisbane River at 46.5 km AMTD.</t>
  </si>
  <si>
    <t>Port Douglas</t>
  </si>
  <si>
    <t>EPPR01790513</t>
  </si>
  <si>
    <t>Douglas Shire Council</t>
  </si>
  <si>
    <t>4.9 ML/day</t>
  </si>
  <si>
    <t xml:space="preserve">Port Douglas estuarine outfall accommodates one wastewater treatment plant (Port Douglas) which serves the area of Port Douglas and Craiglie. Approximately 4.9 ML of treated effluent to be released to Dicksons Inlet daily or reused as irrigation at Mirage and the Links Golf courses. </t>
  </si>
  <si>
    <t>https://douglas.qld.gov.au/</t>
  </si>
  <si>
    <t>Pulgul Creek</t>
  </si>
  <si>
    <t>7 ML/day</t>
  </si>
  <si>
    <t>»32,700</t>
  </si>
  <si>
    <t>Pulgul Creek outfall accommodates two wastewater treatment plants (Nikenbah and Pulgul Creek), which serves the areas of Kawungan, Wondunna, Urangan, Hervey Bay Airport, and part of Nikenbah. Approximately 2 ML (dry weather) or 6 ML (wet weather) of treated effluent is discharged daily via outfall pipes into the Pulgul Creek opposite the corner of Pelican Avenue and Round Island Road, 0.6 km AMTD. Meanwhile, the treated effluent is also being reused as irrigation for cane farms, plantations, sporting fields, and airport.</t>
  </si>
  <si>
    <t>Redcliffe</t>
  </si>
  <si>
    <t>11.5 ML/day</t>
  </si>
  <si>
    <t>Hays Inlet outfall accommodates one wastewater treatment plant (Redcliffe), which serves the areas of Rothwell, Kippa-Ring, Redcliffe, Clontarf, Scarborough, Margate and Woody Point. Approximately 11 ML of treated effluent from the plant is discharged daily via outfall pipe to tidal reach of Hays inlet at 2 km AMTD.</t>
  </si>
  <si>
    <t>Sandgate</t>
  </si>
  <si>
    <t>»99,900</t>
  </si>
  <si>
    <t>Cabbage Tree Creek outfall accommodates one wastewater treatment plant (Sandgate), which serves the areas of Sandgate, Shorncliffe, Fitzgibbon, Brighton, Carseldine, Deagon, Taigum, Bald Hills, Aspley, Bridgeman Downs, and Bracken Ridge. Sandgate WWTP releases approximately 30 ML (dry weather) or 150 ML (wet weather) of treated sewage effluent to Cabbage Tree Creek at 1.2 km AMTD.</t>
  </si>
  <si>
    <t>South Rockhampton</t>
  </si>
  <si>
    <t>»19,000</t>
  </si>
  <si>
    <t>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released to Fitzroy River upper estuary, downstream of the Barrage near the mouth of Gavial Creek at 55 km AMTD, 250 m north off the plant.</t>
  </si>
  <si>
    <t>South Trees Inlet</t>
  </si>
  <si>
    <t xml:space="preserve">South Trees Inlet outfall accommodates one wastewater treatment plant (South Trees). This plant treats very small portion of wastewater, which mostly is being treated in Gladstone WWTP. Approximately 1.2 ML of treated effluent is discharged daily into the South  Trees Inlet at 5.3 km AMTD via 580 m outfall pipe located east off the plant. </t>
  </si>
  <si>
    <t>Woree</t>
  </si>
  <si>
    <t>Southern WWTP (Woree)</t>
  </si>
  <si>
    <t>19.4 ML/day</t>
  </si>
  <si>
    <t>Thorneside</t>
  </si>
  <si>
    <t>Tingalpa Creek outfalls accommodates two wastewater treatment plants (Thorneside and Capalaba), which has two different outfall points. Thorneside WWTP serves the sewerage areas of Thorneside, Birkdale, Ormiston and Wellington Point. Approximately 12.75 ML (dry weather) or 37.5 ML (wet weather) of treated effluent is released daily via outfall pipe to Tingalpa Creek 1.3 km AMTD.</t>
  </si>
  <si>
    <t>Tin Can Bay</t>
  </si>
  <si>
    <t>EPPR00514813</t>
  </si>
  <si>
    <t>Gympie Regional Council</t>
  </si>
  <si>
    <t>960 KL/day</t>
  </si>
  <si>
    <t xml:space="preserve">Tin Can Bay outfall accommodates one wastewater treatment plant (Tin Can Bay), which serves the area of Tin Can Bay. This outfall acts as an emergency release that flows indirectly via overland flow to Snapper Creek adjacent to the plant. The majority of treated effluent is being reused for land irrigation. </t>
  </si>
  <si>
    <t>https://www.gympie.qld.gov.au/</t>
  </si>
  <si>
    <t>Victoria Point</t>
  </si>
  <si>
    <t>42.5 ML/day</t>
  </si>
  <si>
    <t>»31,000</t>
  </si>
  <si>
    <t>Epapah Creek outfall accommodates one wastewater treatment plant (Victoria point), which serves the areas of Victoria Point and Redland Bay. Approximately 8.5 ML (dry weather) or 42.5 (wet weather) of treated effluent is discharged daily from the treatment plant via outfall pipe to Epapah Creek 2.6 km AMTD. the Victoria Point WWTP has class A and B recycled water that is used for irrigating the Redland Bay Golf Course.</t>
  </si>
  <si>
    <t>Wacol</t>
  </si>
  <si>
    <t>50000-100000 EP</t>
  </si>
  <si>
    <t>»36,000</t>
  </si>
  <si>
    <t>Wacol outfall accommodates one wastewater treatment plant (Wacol), which serves the areas of Brookfield, Moggill, Pullenvale, Bellbowrie, and Jamboree Heights. The plant releases treated sewage effluent into Brisbane River at 60 km AMTD via outfall pipe.</t>
  </si>
  <si>
    <t>West Rockhampton</t>
  </si>
  <si>
    <t>»6,200</t>
  </si>
  <si>
    <t>Fitzroy River outfall accommodates three wastewater treatment plants (Rockhampton South, Rockhampton North, and Rockhampton West), which serves the whole suburbs of Rockhampton North, East, South, and West. The Rockhampton West plant discharges approximately 5 ML/day of treated sewage effluent and releases into Fitzroy River upper estuary, downstream of the Barrage at 59.2 km AMTD located 1.2 km south-east off the plant.</t>
  </si>
  <si>
    <t>Wynnum</t>
  </si>
  <si>
    <t>10000-50000EP</t>
  </si>
  <si>
    <t>»49,000</t>
  </si>
  <si>
    <t>Wynnum ocean outfall accommodates one wastewater treatment plant (Wynnum), which serves the areas of Wynnum, Manly, Lota, Wakerley, Tingalpa, and Wynnum West.  The plant releases treated sewage effluent to Moreton Bay via Crab Creek outfall pipe.</t>
  </si>
  <si>
    <t>Bolivar</t>
  </si>
  <si>
    <t>Bolivar High Salinity</t>
  </si>
  <si>
    <t>South Australia</t>
  </si>
  <si>
    <t>EPA1534</t>
  </si>
  <si>
    <t>South Australian Water Corporation</t>
  </si>
  <si>
    <t>32 ML/day</t>
  </si>
  <si>
    <t>»59,250</t>
  </si>
  <si>
    <t>St Kilda outfall accommodates two wastewater treatment plant (Bolivar WWTP and Bolivar High Salinity plant). Bolivar HS plant replaces Port Adelaide WWTP and serves the area of Lefevre Peninsula. Approximately 32 ML of treated effluent is discharged daily into the St Kilda outfall channel downstream of the outlet Weir No.1 which mixes with the Bolivar WWTP lagoon discharge and the combined flow is released into coastal waters north of Bolivar.</t>
  </si>
  <si>
    <t>https://www.sawater.com.au/</t>
  </si>
  <si>
    <t>St Vincent Gulf</t>
  </si>
  <si>
    <t>Bolivar WWTP</t>
  </si>
  <si>
    <t>165 ML/day</t>
  </si>
  <si>
    <t>»434,000</t>
  </si>
  <si>
    <t>The Bolivar wastewater treatment plant is the largest sewage plant in South Australia and serves Adelaide suburbs north of the River Torrens and as far east as Glen Osmond. By using secondary level treatment, this plant discharges the treated water via 11 km outfall open channel to coastal marine waters at St Kilda north of the plant. Approximately 30% of treated wastewater is recycled for irrigation of market gardens at Virginia after treatment through the Bolivar Dissolved Air Flotation &amp; Filtration (DAFF) plant. After additional chlorination, supply to dual reticulation network at Mawson Lakes.</t>
  </si>
  <si>
    <t>Northern outfall</t>
  </si>
  <si>
    <t>Christies Beach-Northern</t>
  </si>
  <si>
    <t>EPA1533</t>
  </si>
  <si>
    <t>45 ML/day</t>
  </si>
  <si>
    <t xml:space="preserve">Christies Beach ocean outfall has two pipes (northern and southern) from three different wastewater treatment plant (A, B, and C) which are under Christies Beach WWTP. These plants employ the same treatment process, activated sludge, then followed by UV disinfection. They mainly serve the area of southern suburbs of Adelaide. The northern outfall pipe stretches about 570m out to sea is placed at about 100m from the existing outfall pipe. The second pipe,  southern outfall, discharged through a chlorine contact tank via a 305m long open-ended outfall. Both outfalls discharge approximately 45 ML/day of treated effluent into the Gulf of St Vincent.     </t>
  </si>
  <si>
    <t>Southern outfall</t>
  </si>
  <si>
    <t>Christies Beach-Southern</t>
  </si>
  <si>
    <t>Finger Point</t>
  </si>
  <si>
    <t>EPA1510</t>
  </si>
  <si>
    <t>»29,500</t>
  </si>
  <si>
    <t>Finger Point ocean outfall accommodates one wastewater treatment plant (Finger Point WWTP) and serves the area of Mount Gambier through a 30 km length of pumping and gravity pipelines, and Port McDonnell. Approximately 6 ML/day of treated effluent is discharged to the sea via a short outfall pipe terminating at a rock shelf 100 metres beyond the high water mark.</t>
  </si>
  <si>
    <t>Glenelg</t>
  </si>
  <si>
    <t>EPA1560</t>
  </si>
  <si>
    <t>60 ML/day</t>
  </si>
  <si>
    <t>»250,000</t>
  </si>
  <si>
    <t>Glenelg ocean outfall accommodates one wastewater treatment plant (Glenelg) and serves the area of River Torrens in the north, to Marino in the South, and to the Adelaide foothills including Flagstaff Hill, Eden Hills, and the Blackwood and Hawthorndene. The treated effluent is used for local irrigation and, after further treatment, is supplied for irrigation of Adelaide Park Lands and made available to other potential users (e.g. local government). Treated sewage that is not reused is discharged to Gulf St Vincent via two outfall pipes which located next to each other.</t>
  </si>
  <si>
    <t>Port Augusta</t>
  </si>
  <si>
    <t>Port Augusta East</t>
  </si>
  <si>
    <t xml:space="preserve">EPA1532 </t>
  </si>
  <si>
    <t>2.66 ML/day</t>
  </si>
  <si>
    <t>»13,950</t>
  </si>
  <si>
    <t>Port Augusta East ocean outfall accommodates one wastewater treatment treatment plant (Port Augusta East) and serves the area of City of Port Augusta. Approximately 2.5 ML/day of treated wastewater is discharged and flows into a tidal creek, through an area of mangrove and samphire to Spencer Gulf, about 500m away.</t>
  </si>
  <si>
    <t>Port Lincoln</t>
  </si>
  <si>
    <t>EPA1538</t>
  </si>
  <si>
    <t>4 ML/day</t>
  </si>
  <si>
    <t>»16,300</t>
  </si>
  <si>
    <t>Port Lincoln ocean outfall accommodates one wastewater treatment plant (Port Lincoln) and serve the City of Port Lincoln. Approximately 4 ML/day of treated effluent is discharged from the polishing lagoons enters coastal marine waters  a 434 metres long outfall pipe to Proper Bay. It is equipped with a diffuser located in a water depth of about 6 metres. Some treated wastewater undergoes tertiary treatment through a Council owned filtration plant operated by SA Water and is reused for irrigation of playing fields by the Port Lincoln City Council.</t>
  </si>
  <si>
    <t>Port Pirie</t>
  </si>
  <si>
    <t>EPA1530</t>
  </si>
  <si>
    <t>4.1 ML/day</t>
  </si>
  <si>
    <t>»14,250</t>
  </si>
  <si>
    <t xml:space="preserve">Port Pirie ocean outfall accommodates one wastewater treatment plant (Port Pirie) and serves the City of Port Pirie, situated on the eastern side of Spencer Gulf, about 240 km north of Adelaide. Approximately 4.1 ML of treated effluent is discharged daily via a 300m outfall channel and into the tidal Second Creek, which meanders for about 6km north-west to the Spencer Gulf. </t>
  </si>
  <si>
    <t>Whyalla</t>
  </si>
  <si>
    <t xml:space="preserve">EPA14916 </t>
  </si>
  <si>
    <t>6.94 ML/day</t>
  </si>
  <si>
    <t>»21,970</t>
  </si>
  <si>
    <t>Whyalla ocean outfall accommodates one wastewater treatment plant (Whyalla) and serves the City of Whyalla, on the western shore of the Upper Spencer Gulf. Approximately 7 ML of treated effluent is discharged daily via an outfall channel into a tidal creek, which flows into samphire and mangroves east to Spencer Gulf, about 2km from the plant and 3km from the nearest beach.</t>
  </si>
  <si>
    <t>Bicheno</t>
  </si>
  <si>
    <t>Tasmania</t>
  </si>
  <si>
    <t>PCE 2868</t>
  </si>
  <si>
    <t>TasWater</t>
  </si>
  <si>
    <t>450 kL/day</t>
  </si>
  <si>
    <t>»950</t>
  </si>
  <si>
    <t>Bicheno outfall accommodates one wastewater treatment plant (Bicheno) and serves the area of Bicheno. The plant discharges around 300 kL treated effluent per day, of which approximately 90 % is reused for golf course irrigation. The remainder is discharged to the Old Mines Lagoon.</t>
  </si>
  <si>
    <t>https://www.taswater.com.au/</t>
  </si>
  <si>
    <t>Blackmans Bay</t>
  </si>
  <si>
    <t>PCE 9057</t>
  </si>
  <si>
    <t>8530 kL/day</t>
  </si>
  <si>
    <t>»22,350</t>
  </si>
  <si>
    <t xml:space="preserve">Blackmans Bay outfall accommodates one wastewater treatment plant (Blackmans Bay) and serves the area of Kingborough Council. Approximately 5.5 ML of treated effluent is discharged daily into the lower Derwent River through  diffusers spanning 80m along an outfall pipe about 600 metres from the shore across a rock shelf into shallow water adjacent to a rocky outcrop. </t>
  </si>
  <si>
    <t>Boat Harbour</t>
  </si>
  <si>
    <t>PCE 6244</t>
  </si>
  <si>
    <t>170 kL/day</t>
  </si>
  <si>
    <t>»270</t>
  </si>
  <si>
    <t>Boat Harbour ocean outfall accommodates one wastewater treatment plant (Boat Harbour) and serves the area of Boat Harbour. Approximately 1 ML of treated effluent is released daily into the Bass Strait through an outfall outlet pipe located at 200 meters north-west of the treatment plant.</t>
  </si>
  <si>
    <t>Bridgewater</t>
  </si>
  <si>
    <t>EPN 7058/1</t>
  </si>
  <si>
    <t>3125 kL/day</t>
  </si>
  <si>
    <t>»11,100</t>
  </si>
  <si>
    <t xml:space="preserve">Bridgewater outfall accommodates one wastewater treatment plant (Bridgewater) and serves the area of Bridgewater, Green Point, Old Beach, Herdsmans Cove and Gagebrook. The plant discharges around 2.4 ML/day, of which approximately 80% is reused for agricultural irrigation. The remainder is discharged to the Derwent Estuary through an outfall pipe in close proximity to the plant. </t>
  </si>
  <si>
    <t>Bridport</t>
  </si>
  <si>
    <t>PCE 6154</t>
  </si>
  <si>
    <t>1400 kL/day</t>
  </si>
  <si>
    <t>»1,500</t>
  </si>
  <si>
    <t>Bridport ocean outfall accommodates one wastewater treatment plant (Bridport) and serves the area of Bridport. Approximately 100 ML of treated effluent is released annually into the Bass Strait through an outfall pipe off a rock shelf located approximately 700 metres north east of the treatment plant.</t>
  </si>
  <si>
    <t>Cambridge</t>
  </si>
  <si>
    <t>Cambridge/airport</t>
  </si>
  <si>
    <t>EPN 7447/2</t>
  </si>
  <si>
    <t>800 kL/day</t>
  </si>
  <si>
    <t>»2,450</t>
  </si>
  <si>
    <t xml:space="preserve">Cambridge outfall accommodates one wastewater treatment plant (Cambridge) which serves the area of Cambridge and Airport. Approximately 420 KL/day of treated effluent is discharged, 70-80% into Barilla Rivulet through an outfall pipe and 20-30% to the Coal River Reuse Scheme. </t>
  </si>
  <si>
    <t>Cameron Bay</t>
  </si>
  <si>
    <t>EPN 7061/1</t>
  </si>
  <si>
    <t>6000 kL/day</t>
  </si>
  <si>
    <t>»18,800</t>
  </si>
  <si>
    <t>Cameron Bay outfall  accommmodates one wastewater treatment plant (Cameron Bay) and serves the area of Claremont, Berriedale, Chigwell, Austins Ferry, Granton, part of Rosetta, and Cadbury and Moorilla Winery. Approximately 4 ML/day of treated effluent is discharged to the Derwent Estuary, a small proportion of effluent is reused for irrigation of the Claremont Golf Course.</t>
  </si>
  <si>
    <t>Currie</t>
  </si>
  <si>
    <t>PCE 6259</t>
  </si>
  <si>
    <t>290 kL/day</t>
  </si>
  <si>
    <t>»700</t>
  </si>
  <si>
    <t xml:space="preserve">Currie ocean outfall accommodates one wastewater treatment plant (Currie) and serves mainly the Currie area. Approximately 9.4 ML of treated effluent is discharged monthly into Bass Strait through an ocean outfall pipe </t>
  </si>
  <si>
    <t>Cygnet</t>
  </si>
  <si>
    <t xml:space="preserve">Cygnet </t>
  </si>
  <si>
    <t>EPN 8533/1</t>
  </si>
  <si>
    <t>400 kL/day</t>
  </si>
  <si>
    <t>»1,550</t>
  </si>
  <si>
    <t>Cygnet outfall accommodates one wastewater treatment plant and serves the area of Cygnet. Approximately 300 KL of treated effluent is discharged daily into the Kangaroo Bay through an outlet pipe located 40 metres south off the plant.</t>
  </si>
  <si>
    <t>Dover</t>
  </si>
  <si>
    <t>PCE 6228</t>
  </si>
  <si>
    <t>360 kL/day</t>
  </si>
  <si>
    <t>»850</t>
  </si>
  <si>
    <t>Dover outfall accommodates one wastewater treatment plant (Dover) and serves the area of Dover. Approximately 200 KL of treated effluent is discharged daily into the Port Esperance through an outfall pipe located 900 metres south-east off the plant.</t>
  </si>
  <si>
    <t>Strahan</t>
  </si>
  <si>
    <t>East Strahan</t>
  </si>
  <si>
    <t>EPN 8858/1</t>
  </si>
  <si>
    <t>1100 kL/day</t>
  </si>
  <si>
    <t>East Strahan outfall accommodates one wastewater treatment plant (East Strahan) and serves the municipality area of Strahan. Approximately 600 KL/day of treated effluent is discharged via outfall pipe into Long Bay.</t>
  </si>
  <si>
    <t>Electrona</t>
  </si>
  <si>
    <t xml:space="preserve">Electrona </t>
  </si>
  <si>
    <t>EPN 8951/1</t>
  </si>
  <si>
    <t> &gt; 100 kL/day</t>
  </si>
  <si>
    <t>»364</t>
  </si>
  <si>
    <t>Electrona outfall accommodates one wastewater treatment plant (Electrona) and serves the suburb area of Electrona. Approximately 300 KL of treated effluent is discharged daily through an outfall pipe located at North-West Bay. In the next two years the effluent from Electrona wastewater treatment plant would be directed to the Blackmans Bay outfall.</t>
  </si>
  <si>
    <t>George Town</t>
  </si>
  <si>
    <t>EPN 7933/1</t>
  </si>
  <si>
    <t>3600 kL/day</t>
  </si>
  <si>
    <t>»6,700</t>
  </si>
  <si>
    <t>George Town estuarine outfall accommodates one wastewater treatment plant (George Town) and serves the George Town Municipal area including several industrial trade waste customers. Approximately 31 ML of treated effluent is discharged daily through an outfall outlet pipe to the Tamar River near Point Effingham.</t>
  </si>
  <si>
    <t>Hoblers Bridge</t>
  </si>
  <si>
    <t>EPN 8103/1</t>
  </si>
  <si>
    <t>4500 kL/day</t>
  </si>
  <si>
    <t>»10,500</t>
  </si>
  <si>
    <t>Hoblers Bridge outfall accommodates one wastewater treatment plant (Hoblers Bridge) and serves the suburbs of Newstead, Waverley, and Ravenswood. Approximately 4.12 ML/day of treated effluent is discharged to the North Esk River.</t>
  </si>
  <si>
    <t>Macquarie Point</t>
  </si>
  <si>
    <t>EPN 8880/1</t>
  </si>
  <si>
    <t>18000 kL/day</t>
  </si>
  <si>
    <t>»35,700</t>
  </si>
  <si>
    <t>Macquarie Point outfall accommodates one wastewater treatment plant (Macquarie Point) and serves the area of Hobart, South Hobart, Battery Point, Dynnyrne, and Sandy Bay. Approximately 10 ML of treated effluent is discharged daily into the Derwent River through an outfall pipe located 150 m east off the plant.</t>
  </si>
  <si>
    <t>Margate</t>
  </si>
  <si>
    <t>EPN 8540/2</t>
  </si>
  <si>
    <t>Margate outfall accommodates one wastewater treatment plant (Margate) and serves the area of Margate. Approximately 167 KL of treated effluent is discharged daily through an outfall pipe at North-West Bay. In the next two years the effluent from Margate wastewater treatment plant would be directed to the Blackmans Bay outfall.</t>
  </si>
  <si>
    <t>Midway Point</t>
  </si>
  <si>
    <t>EPN 9412/1</t>
  </si>
  <si>
    <t>810 kL/day</t>
  </si>
  <si>
    <t>»5,750</t>
  </si>
  <si>
    <t>Sorell outfall accommodates two wastewater treatment plant (Sorell and Midway Point) and serves the area of Sorell Council and Midway Point. Approximately 63-83% of 810 KL/day treated effluent is being reused for irrigation purposes while the rest is discharged into Pitt Water.</t>
  </si>
  <si>
    <t>Newnham</t>
  </si>
  <si>
    <t>EPN 8105/1</t>
  </si>
  <si>
    <t>3920 kL/day</t>
  </si>
  <si>
    <t>»13,100</t>
  </si>
  <si>
    <t>Newnham estuarine outfall accommodates one wastewater treatment plant (Newnham) and serves the area of Launceston northern suburbs (Mowbray, Mayfield, Rocherlea, and Newnham). Approximately 3.92 ML/day of treated effluent is discharged to the Tamar River via the Newnham Creek.</t>
  </si>
  <si>
    <t>Orford</t>
  </si>
  <si>
    <t>EPN 8949/1</t>
  </si>
  <si>
    <t>478 kL/day</t>
  </si>
  <si>
    <t>»620</t>
  </si>
  <si>
    <t>Orford outfall accommodates one wastewater treatment plant (Orford) and serves the area of Orford. Approximately 200 KL/day of treated effluent is discharged via an outfall pipe located in Quarry Point.</t>
  </si>
  <si>
    <t>Pardoe</t>
  </si>
  <si>
    <t>EPN 8857/1</t>
  </si>
  <si>
    <t>14000 kL/day</t>
  </si>
  <si>
    <t>Primary</t>
  </si>
  <si>
    <t>»18,750</t>
  </si>
  <si>
    <t>Pardoe ocean outfall accommodates two wastewater treatment plants (Pardoe and Latrobe) and serves the municipal areas of Devonport and Latrobe. Approximately 12 ML of treated effluent is discharged daily from Pardoe WWTP into the Bass Strait through a submerged ocean outfall pipe located 1.35 km off-shore of  Pardoe wastewater treatment plant. A further 1.2 ML of treated effluent produced at Latrobe WWTP is also discharged via the Pardoe outfall in Bass Strasit.</t>
  </si>
  <si>
    <t>Port Arthur</t>
  </si>
  <si>
    <t>EPN 9318/1</t>
  </si>
  <si>
    <t>Port Arthur Historical Site Management Authority</t>
  </si>
  <si>
    <t>120 kL/day</t>
  </si>
  <si>
    <t>»1,000</t>
  </si>
  <si>
    <t>Port Arthur outfall accommodates one wastewater treatment plant (Port Arthur) and serves the area of Port Arthur Historic Site, Nubeena, and White Beach. Approximately 60 KL of treated effluent is discharged daily into the Carnarvon Bay through an outfall pipe located 150 metres off the plant.</t>
  </si>
  <si>
    <t>https://portarthur.org.au/</t>
  </si>
  <si>
    <t>Port Sorell</t>
  </si>
  <si>
    <t>PCE 3661</t>
  </si>
  <si>
    <t>961 kL/day</t>
  </si>
  <si>
    <t>»4,270</t>
  </si>
  <si>
    <t>Port Sorell estuarine outfall accommodates one wastewater treatment plant (Port Sorell) and serves the area of Port Sorell, Shearwater, and Hawley Beach. Approximately 900 KL of treated effluent is discharged daily into the Bass Strait through an off-shore  outfall outlet pipe located 380 metres from the treatment plant.</t>
  </si>
  <si>
    <t>Prince of Wales Bay</t>
  </si>
  <si>
    <t>EPN 9208/1</t>
  </si>
  <si>
    <t>9900 kL/day</t>
  </si>
  <si>
    <t>»24,200</t>
  </si>
  <si>
    <t>Prince of Wales outfall accommodates one wastewater treatment plant (Prince of Wales) and serves the area of Montrose, Glenorchy, Goodwood, Derwent Park, Moonah, and Lutana. Approximately 8 ML/day of treated effluent is discharged into the Derwent River via an outfall pipe located at Prince of Wales Bay.</t>
  </si>
  <si>
    <t>Richmond</t>
  </si>
  <si>
    <t>EPN 7371/1</t>
  </si>
  <si>
    <t>»800</t>
  </si>
  <si>
    <t>Richmond outfall accommodates one wastewater treatment plant (Richmond) and serves the area of Richmond. Approximately 91% of 188 KL/day treated effluent is being reused for irrigation purposes, while the rest is discharged into the Coal River.</t>
  </si>
  <si>
    <t>Risdon</t>
  </si>
  <si>
    <t>Risdon (east)</t>
  </si>
  <si>
    <t>EPN 9207/1</t>
  </si>
  <si>
    <t>1000 kL/day</t>
  </si>
  <si>
    <t>»3,400</t>
  </si>
  <si>
    <t>East Risdon outfall accommodates one wastewater treatment plant (Risdon) and serves the area of Risdon and Risdon Vale. Approximately 700 KL/day of treated effluent is discharge through an outfall pipe into the Derwent River.</t>
  </si>
  <si>
    <t>Riverside</t>
  </si>
  <si>
    <t>EPN 8106/1</t>
  </si>
  <si>
    <t>2800 kL/day</t>
  </si>
  <si>
    <t>»6,600</t>
  </si>
  <si>
    <t>Riverside outfall accommodates one wastewater treatment plant (Riverside) and serves the area of Riverside and part of Trevallyn. Approximately 1.9 ML/day of treated effluent is discharged through an outfall pipe into the Tamar River.</t>
  </si>
  <si>
    <t>Rokeby</t>
  </si>
  <si>
    <t>EPN 7829/1</t>
  </si>
  <si>
    <t>4000 kL/day</t>
  </si>
  <si>
    <t>»10,600</t>
  </si>
  <si>
    <t xml:space="preserve">Rokeby outfall accommodates one wastewater treatment plant (Rokeby) and serves the area of Rokeby, Clarendon Vale, Oakdowns, Tranmere, Lauderdale, and Roches Beach. The plant discharges approximately 2 ML of treated effluent per day, of which 100% is usually reused for agricultural irrigation. An outfall pipe is located at Tranmere should discharge be required. </t>
  </si>
  <si>
    <t>Rosny</t>
  </si>
  <si>
    <t>EPN 632/1</t>
  </si>
  <si>
    <t>7500 kL/day</t>
  </si>
  <si>
    <t>»29,900</t>
  </si>
  <si>
    <t>Rosny outfall accommodates one wastewater treatment plant (Rosny) and serves the area of Rosny, Mornington, Warrane, Geilston Bay, Montagu Bay, Lindisfarne, Howrah, and Bellerive. Approximately 6 ML/day of treated effluent is reused (75%) for irrigation purposes, and discharged into the Derwent River (25%) through an outfall pipe located 600 m off the plant.</t>
  </si>
  <si>
    <t>Round Hill</t>
  </si>
  <si>
    <t>EPN 7297/1</t>
  </si>
  <si>
    <t>9000 kL/day</t>
  </si>
  <si>
    <t>»100</t>
  </si>
  <si>
    <t xml:space="preserve">Round Hill ocean outfall accommodates one wastewater treatment plant (Round Hill) and serves the area of Round Hill. Approximately 6.3 ML of treated effluent is discharged daily into the Bass Strait through a submerged ocean outfall pipe located 200 metres from the treatment plant. </t>
  </si>
  <si>
    <t>Selfs Point</t>
  </si>
  <si>
    <t>EPN 9797/1</t>
  </si>
  <si>
    <t>13000 kL/day</t>
  </si>
  <si>
    <t>»17,300</t>
  </si>
  <si>
    <t xml:space="preserve">Selfs Point outfall accommodates one wastewater treatment plant (Selfs Point) and serves the area of New Town, Lenah Valley, Mount Stuart, and North Hobart. Approximately 9 ML of treated effluent is discharged daily into the Derwent Estuary through an outfall pipe located at Blinking Billy Point, 10 km south of Selfs Point. There is also an emergency outfall point located 800 m east of the plant. 1% of the effluent is diverted to irrigation of sports grounds. </t>
  </si>
  <si>
    <t>Sisters Beach</t>
  </si>
  <si>
    <t>EPN 7072/1</t>
  </si>
  <si>
    <t>585 kL/day</t>
  </si>
  <si>
    <t>»450</t>
  </si>
  <si>
    <t>Sisters Beach coastal outfall accommodates one wastewater treatment plant (Sisters Beach) serving the Sisters Beach area. Approximately 77 kL of treated effluent monthly is discharged into the Bass Strait through an outfall outlet pipe located at coastal area 500 m from the treatment plant.</t>
  </si>
  <si>
    <t>Smithton</t>
  </si>
  <si>
    <t>EPN 8596/1</t>
  </si>
  <si>
    <t>5200 kL/day</t>
  </si>
  <si>
    <t>Smithton estuarine outfall accommodates one wastewater treatment plant (Smithton) and serves the area of Smithton. Approximately 100 ML of treated effluent monthly is discharged into the Bass Strait through an outfall outlet pipe located at Kemps Bay.</t>
  </si>
  <si>
    <t>Somerset</t>
  </si>
  <si>
    <t>EPN 9186/1</t>
  </si>
  <si>
    <t>1200 kL/day</t>
  </si>
  <si>
    <t>Somerset ocean outfall accommodates one wastewater treatment plant (Somerset) and serves the area of Somerset. Approximately 1 ML of treated effluent is released daily into the Bass Strait throught an outfall outlet pipe located next to the treatment plant.</t>
  </si>
  <si>
    <t>Sorell</t>
  </si>
  <si>
    <t>EPN 8551/1</t>
  </si>
  <si>
    <t>Sorell outfall accommodates two wastewater treatment plant (Sorell and Midway Point) and serves the area of Sorell Council and Midway Point. Approximately 63-83% of 550 KL/day treated effluent is being reused for irrigation purposes while the rest is discharged into Pitt Water.</t>
  </si>
  <si>
    <t>St Helens</t>
  </si>
  <si>
    <t>PCE 7199</t>
  </si>
  <si>
    <t>1500 kL/day</t>
  </si>
  <si>
    <t>»1,450</t>
  </si>
  <si>
    <t>St. Helens estuarine outfall accommodates one wastewater treatment plant (St. Helens) and serves the area of St. Helens. Approximately 690 KL/day of treated effluent is discharged through an outfall pipe located into Georges Bay 160 metres off from the plant.</t>
  </si>
  <si>
    <t>Stanley</t>
  </si>
  <si>
    <t>EPN 9193/1</t>
  </si>
  <si>
    <t>276 kL/day</t>
  </si>
  <si>
    <t>»500</t>
  </si>
  <si>
    <t xml:space="preserve">Stanley coastal outfall accommodates one wastewater treatment plant (Stanley) and serves the area of Stanley. Approximately  1.9 ML of treated effluent monthly is released monthly into Bass Strait through an outfall pipe located some 80 m off-shore in an area 500 m north-east from the treatment plant. </t>
  </si>
  <si>
    <t>Ti-tree Bend</t>
  </si>
  <si>
    <t>EPN 8102/1</t>
  </si>
  <si>
    <t>25000 kL/day</t>
  </si>
  <si>
    <t>»22,070</t>
  </si>
  <si>
    <t>Ti-tree Bend outfall accommodates one wastewater treatment plant (Ti-tree Bend) and serves the central part of Launceston, Invermay, Trevallyn, West Launceston, and South Launceston. Ti-Tree Bend WWTP is the largest plant in Tasmania and has a significant flow component made up of combined drainage (sewage and stormwater). Approximately 25 ML/day of treated effluent is discharged to the Tamar River.</t>
  </si>
  <si>
    <t>Triabunna</t>
  </si>
  <si>
    <t>PCE 6236</t>
  </si>
  <si>
    <t>253 kL/day</t>
  </si>
  <si>
    <t>»900</t>
  </si>
  <si>
    <t>Triabunna outfall accommodates one wastewater treatment plant (Triabunna) and serves the municipality area of Triabunna. Approximately 210 KL/day of treated effluent is discharged via outfall pipe into the Vicarys Rivulet.</t>
  </si>
  <si>
    <t>Turners Beach</t>
  </si>
  <si>
    <t>EPN 8859/1</t>
  </si>
  <si>
    <t>600 kL/day</t>
  </si>
  <si>
    <t>Turners Beach estuarine outfall accommodates one wastewater treatment plant (Turners Beach) and serves the area of Turners Beach. Approximately 900 KL/day of treated effluent is discharged into the Forth River estuarine area through an outfall pipe located 100 metres off from the treatment plant</t>
  </si>
  <si>
    <t>Ulverstone</t>
  </si>
  <si>
    <t>EPN 9573/1</t>
  </si>
  <si>
    <t>»11,200</t>
  </si>
  <si>
    <t>Ulverstone ocean outfall accommodates one wastewater treatment plant (Ulverstone) and serves the area of Ulverstone and West Ulverstone. Approximately 3.5 ML of treated effluent is discharged daily  to the Bass Strait through an outfall outlet pipe located off-shore of Picnic Point, Ulverstone. An additional 4.2 ML of industrial processing waters are screened at the WWTP and then discharged without further treatment to the outfall in Bass Strait.</t>
  </si>
  <si>
    <t>Wynyard</t>
  </si>
  <si>
    <t>EPN 9090/1</t>
  </si>
  <si>
    <t>2900 kL/day</t>
  </si>
  <si>
    <t>»6,100</t>
  </si>
  <si>
    <t xml:space="preserve">Wynyard ocean outfall accommodates one wastewater treatment plant (Wynyard) and serves the area of Wynyard. Approximately 3.6 ML of treated effluent is discharged daily into the Bass Strait through an outfall outlet pipe located at Old Bass Highway 600 metres from the treatment plant. </t>
  </si>
  <si>
    <t>ATP to Port Phillip Bay</t>
  </si>
  <si>
    <t>Altona</t>
  </si>
  <si>
    <t>Victoria</t>
  </si>
  <si>
    <t>City West Water</t>
  </si>
  <si>
    <t>300 kL/day</t>
  </si>
  <si>
    <t>»100,000</t>
  </si>
  <si>
    <t>Altona outfall accommodates one wastewater treatment plant (Altona) and serves the area of Altona, Altona Meadows, Laverton, and Point Cook. Approximately 16 ML treated effluent is reused (45%) for irrigating Sanctuary Lakes Golf Club, Kooringal Golf Club, and Altona Green Park while the rest is discharge to Port Phillip Bay. The mixing zone extends for a 100 metre radius in Port Phillip Bay from the licensed discharge point.</t>
  </si>
  <si>
    <t>https://www.citywestwater.com.au/</t>
  </si>
  <si>
    <t>Anglesea</t>
  </si>
  <si>
    <t>Anglesea WRP</t>
  </si>
  <si>
    <t>Barwon Water</t>
  </si>
  <si>
    <t>3 ML/day</t>
  </si>
  <si>
    <t>»3,600</t>
  </si>
  <si>
    <t>Anglesea ocean outfall accommodates one wastewater treatment plant (Anglesea) and serves the area of Anglesea. Approximately 600 KL of treated effluent is released daily through 700 metres outfall pipeline which emerged 500 metres off the coast located in Melba Parade, Anglesea.</t>
  </si>
  <si>
    <t>https://www.barwonwater.vic.gov.au/</t>
  </si>
  <si>
    <t>Apollo Bay</t>
  </si>
  <si>
    <t>Apollo Bay WRP</t>
  </si>
  <si>
    <t>»2,000</t>
  </si>
  <si>
    <t>Apollo Bay ocean outfall accommodates one wastewater treatment plant (Apollo Bay), and serves the area of Marengo, Skenes Creek and Apollo Bay. Approximately 900 KL of treated effluent is reused and supplied the landcare nursery while the rest is discharged daily through an ocean outfall outlet pipe adjacent to rock shelf south-east of Marengo.</t>
  </si>
  <si>
    <t>Baxters Beach</t>
  </si>
  <si>
    <t>Baxter's Beach</t>
  </si>
  <si>
    <t>South Gippsland Water</t>
  </si>
  <si>
    <t>»9,900</t>
  </si>
  <si>
    <t xml:space="preserve">Baxter's Beach ocean outfall accommodates three wastewater treatment plants (Wonthaggi, Cape Paterson, and Inverloch) and serves the area of Inverloch, Cape Paterson, Wonthaggi, and North Wonthaggi. Approximately 3 ML of treated effluent is released daily to Bass Strait through an ocean outfall pipe located at Baxter's Beach, Victoria. </t>
  </si>
  <si>
    <t>https://www.sgwater.com.au/</t>
  </si>
  <si>
    <t>Black Rock</t>
  </si>
  <si>
    <t>Black Rock WRP</t>
  </si>
  <si>
    <t>»245,000</t>
  </si>
  <si>
    <t>Black Rock ocean outfall accommodates one wastewater treatment plant (Black Rock) and serves City of Geelong area. Approximately 50 ML of treated effluent per day is discharged through outfall pipeline offshore into Bass Strait.  The ocean outfall is about 1.1km offshore and 16m below the ocean surface.</t>
  </si>
  <si>
    <t>Boags Rock</t>
  </si>
  <si>
    <t>Boags Rock (Eastern Treatment Plant)</t>
  </si>
  <si>
    <t>Melbourne Water</t>
  </si>
  <si>
    <t>540 ML/day</t>
  </si>
  <si>
    <t>»1,500,000</t>
  </si>
  <si>
    <t>South Eastern outfall accommodates four wastewater treatment plants (Eastern plant, Mt Martha, Somers, and Boneo) and serves the area of Melbourne's southern and eastern suburbs. Approximately 350 ML (dry weather) - 1700 ML (wet weather) of treated effluent is discharged daily to Bass Strait via an outfall pipe located 20 - 30 meters below the tide mark at Boags Rock.</t>
  </si>
  <si>
    <t>https://www.melbournewater.com.au/</t>
  </si>
  <si>
    <t>Boneo</t>
  </si>
  <si>
    <t>Boags Rock (Mt Martha, Somers, Boneo)</t>
  </si>
  <si>
    <t>South East Water</t>
  </si>
  <si>
    <t>13 ML/day</t>
  </si>
  <si>
    <t>Activated Sludge and Tertiary</t>
  </si>
  <si>
    <t>»54,000</t>
  </si>
  <si>
    <t>https://southeastwater.com.au/</t>
  </si>
  <si>
    <t>Delray Beach</t>
  </si>
  <si>
    <t>Gippsland Water</t>
  </si>
  <si>
    <t>»47,000</t>
  </si>
  <si>
    <t>Delray Beach ocean outfall also known as regional outfall sewer (ROS) accommodates treated wastewater from the Gippsland Water Factory, located in the Latrobe Valley.  Approximately 30 ML per day of Class C treated effluent is discharged through an EPA Licenced ocean outfall outlet pipe located at Delray Beach, Victoria. The mixing zone extends within an area 250m NW and SE and 2000m NE and SW of the submerged diffuser in Bass Strait.</t>
  </si>
  <si>
    <t>https://www.gippswater.com.au/</t>
  </si>
  <si>
    <t>Foster</t>
  </si>
  <si>
    <t>0.4 ML/day</t>
  </si>
  <si>
    <t>»780</t>
  </si>
  <si>
    <t>Foster ocean outfall accommodates one wastewater treatment plant (Foster) and serves the area of Foster. Approximately 300 KL of treated effluent is discharged daily to Corner Inlet through an ocean outfall pipe.</t>
  </si>
  <si>
    <t>Lorne</t>
  </si>
  <si>
    <t>Lorne WRP</t>
  </si>
  <si>
    <t>3.5 ML/day</t>
  </si>
  <si>
    <t>»1,200</t>
  </si>
  <si>
    <t>Lorne ocean outfall accommodates one wastewater treatment plant (Lorne) and serves the area of Lorne. Approximately 750 KL of treated effluent is discharged daily to Bass Strait through an ocean outfall outlet pipe adjacent to rock shelf next to Great Ocean Road.</t>
  </si>
  <si>
    <t>McGaurans</t>
  </si>
  <si>
    <t>McGaurans Beach</t>
  </si>
  <si>
    <t>McGaurans Beach outfall is an EPA licenced ocean outfall, also known as the Saline Water Outfall Pipeline (SWOP). The SWOP is essential to the Victorian power industry. After a quality check, saline wastewater from power stations in the Latrobe Valley is conveyed to an ocean outfall at McGaurans Beach, where it dilutes with seawater offshore. The pipeline was constructed in 1983. This outfall is located at McGaurans Beach. The mixing zone extends within 100m of the ocean outfall diffuser in the waters of Bass Strait.</t>
  </si>
  <si>
    <t>Cowes</t>
  </si>
  <si>
    <t>Phillip Island</t>
  </si>
  <si>
    <t>Westernport Water Corporation</t>
  </si>
  <si>
    <t>Phillip Island ocean outfall also known as Bass Strait outfall (BSO) accommodates one wastewater treatment plant (Cowes) and serves the area of Phillip Island and the township of San Remo. Approximately 15-20% of treated wastewater is being reused for household toilet flushing/ garden watering and commercial sites in the Cowes township, onsite irrigaiton, and agricultural use on Phillip Island. The remaining 85% of treated wastewater is discharged through  a 4.5 km long, 375mm diameter outfall pipe into the Bass Strait near Pyramid Rock, Phillip Island.</t>
  </si>
  <si>
    <t>https://www.westernportwater.com.au/</t>
  </si>
  <si>
    <t>Port Fairy Dom</t>
  </si>
  <si>
    <t>Port Fairy Domestic WRP</t>
  </si>
  <si>
    <t>Wannon Water</t>
  </si>
  <si>
    <t>2.8 ML/day</t>
  </si>
  <si>
    <t>Port Fairy outfall accommodates one wastewater treatment plant (Port Fairy), which is used to treat domestic and industrial wastewater, and serves mainly the location of Port Fairy. Approximately 3 ML of treated effluent is released daily through the ocean outfall outlet pipe located on the rock shelf at Port Fairy Coastal Reserve. Note: This page has combined data from domestic and industrial influent which shares the same outfall point since 2016 and onward.</t>
  </si>
  <si>
    <t>https://www.wannonwater.com.au/</t>
  </si>
  <si>
    <t>Port Fairy Ind</t>
  </si>
  <si>
    <t>Port Fairy Industrial WRP</t>
  </si>
  <si>
    <t>0.7 ML/day</t>
  </si>
  <si>
    <t>Port Fairy outfall accommodates one wastewater treatment plant (Port Fairy), which is used to treat domestic and industrial wastewater, and serves mainly the location of Port Fairy. Approximately 3 ML of treated effluent is released daily through the ocean outfall outlet pipe located on the rock shelf at Port Fairy Coastal Reserve. Note: No updates on the data, due to combined monitoring and discharge points with Port Fairy Domestic. Please see Port Fairy domestic for more data.</t>
  </si>
  <si>
    <t>Port Welshpool</t>
  </si>
  <si>
    <t>0.43 ML/day</t>
  </si>
  <si>
    <t>»262</t>
  </si>
  <si>
    <t xml:space="preserve">Port Welshpool ocean outfall accommodates one wastewater treatment plant (Port Welshpool) and serve the area of Port Welshpool. Approximately 70 KL of treated effluent is discharged daily to Corner Inlet through an ocean outfall located at the end of the rock groyne near the boat ramp next.  </t>
  </si>
  <si>
    <t>Portland</t>
  </si>
  <si>
    <t xml:space="preserve">Portland ocean outfall accommodates one wastewater treatment plant (Portland) and serves the area of City of Portland mainly for industrial, business, and residents. Approximately 4 ML of treated effluent is discharged daily via the ocean outfall outlet pipe 350 meters off from the treatment plant located in Nelson Bay.  </t>
  </si>
  <si>
    <t>Toora</t>
  </si>
  <si>
    <t>1.2 ML/day</t>
  </si>
  <si>
    <t>»286</t>
  </si>
  <si>
    <t>Toora ocean outfall accommodates one wastewater treatment plant (Toora) and serves the area of Toora. Approximately 150 KL of treated effluent is discharged to Corner Inlet located at a tidal creek amongst mangroves and 2-3 ML I reused per year for Toora Football Club during summer and Toora recreation reserve.</t>
  </si>
  <si>
    <t>Warrnambool</t>
  </si>
  <si>
    <t>Warrnambool WRP</t>
  </si>
  <si>
    <t>16.4 ML/day</t>
  </si>
  <si>
    <t>Warrnambool ocean outfall accommodates one wastewater treatment plant (Warrnambool) and serves the area of Warrnambool South mainly for industrial, business and residents. Approximately 4700 ML treated effluent per year is released to the ocean through 200 meters ocean outfall outlet pipe from the treatment plant.</t>
  </si>
  <si>
    <t>Werribee (Port Phillip Bay)</t>
  </si>
  <si>
    <t>700 ML/day</t>
  </si>
  <si>
    <t>»800,000</t>
  </si>
  <si>
    <t xml:space="preserve">Werribee ocean outfall also known as main outfall sewer (MOS) accommodates one wastewater treatment plant (Western treatment plant) and serves City of Melbourne and south-western suburbs area. Approximately 420 ML of treated effluent is discharged daily to Port Phillip Bay via five outlet pipes located at Murtcaim (winter), Lake Borrie, Little River (winter), 145 West drain, and 15 East Drain. </t>
  </si>
  <si>
    <t>Alkimos</t>
  </si>
  <si>
    <t>Western Australia</t>
  </si>
  <si>
    <t>L8434/2010/1</t>
  </si>
  <si>
    <t>Water Corporation</t>
  </si>
  <si>
    <t>20 ML/day</t>
  </si>
  <si>
    <t>Advanced secondary</t>
  </si>
  <si>
    <t>»80,000</t>
  </si>
  <si>
    <t>Alkimos ocean outfall accommodates one wastewater treatment plant (Alkimos) and supports the area of Perth north-west suburbs. Approximately 20 ML of treated effluent is discharged daily into the Indian Ocean of 20 m depth, at a distance 3.7 km west of the shoreline, where it is rapidly diluted through a 300 m long diffuser.</t>
  </si>
  <si>
    <t>https://www.watercorporation.com.au/</t>
  </si>
  <si>
    <t>Beenyup</t>
  </si>
  <si>
    <t>L7882/1991/14</t>
  </si>
  <si>
    <t>135 ML/day</t>
  </si>
  <si>
    <t>»660,000</t>
  </si>
  <si>
    <t xml:space="preserve">Ocean Reef outfall accommodates one wastewater treatment plant (Benyuup) and serves the area of Perth northern suburbs from North Whitfords, Hamersley, and Burns Beach. Approximately 116 ML of treated effluent of secondary treatment wastewater is discharged daily to the sea through the two outlets at Ocean Reef. The outlets are 1.65 km (Outlet A) and 1.85 km (Outlet B) in length and located in 10 m of water. </t>
  </si>
  <si>
    <t>Bunbury</t>
  </si>
  <si>
    <t>L5972/1992/14</t>
  </si>
  <si>
    <t>61 ML/day</t>
  </si>
  <si>
    <t>»32,100</t>
  </si>
  <si>
    <t>Bunbury ocean outfall accommodates one wastewater treatment plant (Bunbury)and serves the area of Bunbury City. The outfall discharges approximately 61 ML per day via Bunbury ocean outfall diffuser located about 1.7 km offshore of the Bunbury WWTP at the northern end of Geographe Bay.</t>
  </si>
  <si>
    <t>North Wetlands</t>
  </si>
  <si>
    <t>Busselton (North Wetlands)</t>
  </si>
  <si>
    <t>L5952/1991/11</t>
  </si>
  <si>
    <t>6.75 ML/day</t>
  </si>
  <si>
    <t>»34,000</t>
  </si>
  <si>
    <t>Busselton ocean outfall accommodates one wastewater treatment plant (Busselton No. 1) and serves the City of Busselton area. Approximately 6.75 ML of treated effluent is discharged daily from the treatment plant to either the Northern engineered wetland or to the clay lined holding pond (reuse off-take) pending discharge to the Southern engineered wetland. The effluent from both engineered wetlands is discharged to the Vasse Sub A Drain through gauged and monitored discharge points which later will be released into the  Geographe Bay.</t>
  </si>
  <si>
    <t>South Wetlands</t>
  </si>
  <si>
    <t>Busselton (South Wetlands)</t>
  </si>
  <si>
    <t>Christmas Island</t>
  </si>
  <si>
    <t>L8655/2012/1</t>
  </si>
  <si>
    <t>1.75 ML/day</t>
  </si>
  <si>
    <t>Christmas Island ocean outfall accommodates one wastewater treatment plant (Christmas Island) and serves the whole island. Approximately 1.75 ML of treated effluent is discharged daily via 50 meters outfall pipe into the Indian Ocean.</t>
  </si>
  <si>
    <t>East Rockingham</t>
  </si>
  <si>
    <t>L8960/2016/1</t>
  </si>
  <si>
    <t>»30000</t>
  </si>
  <si>
    <t>Sepia Depression Ocean Outlet Landfill (SDOOL) accommodates three wastewater treatment plants (Point Peron, Woodman Point, and East Rockingham). The East Rockingham plant serves the south-west suburbs area of Perth metropolitan. Approximately, 20 ML of treated effluent is discharged directly to the ocean daily via SDOOL existing pipeline. In the future, there is a possibility to increase the plant capacity up to 160 ML/day  and substitute the Point Peron plant.</t>
  </si>
  <si>
    <t>Home Island</t>
  </si>
  <si>
    <t>L8335/2009/4</t>
  </si>
  <si>
    <t>165 KL/day</t>
  </si>
  <si>
    <t>»400</t>
  </si>
  <si>
    <t xml:space="preserve">Home Island is part of Cocos Keeling Islands which located in north-western of Western Australia. Its ocean outfall accommodates one wastewater treatment plant (Home Island) and serves the whole area of Home Island. The plant uses intermittently decanting extended aeration (IDEA) for treating the wastewater. Approximately 165 KL of treated effluent is discharged daily into the Indian Ocean via the outfall pipeline located 300 meters off shore at a depth of 15 meters.    </t>
  </si>
  <si>
    <t>Point Peron</t>
  </si>
  <si>
    <t>L4202/1991/10</t>
  </si>
  <si>
    <t>Sepia Depression Ocean Outlet Landfill (SDOOL) accommodates three wastewater treatment plants (Point Peron, Woodman Point, and East Rockingham). The Point Peron plant receives wastewater from the industrial areas at Peron, City of Rockingham as well as from the Jervoise Bay Groundwater Recovery Scheme. Approximately 20 ML of treated effluent is discharged daily via the 24km Sepia Depression Ocean Outlet Landfill, 4km offshore from Cape Peron into the sepia depression, a 20m deep channel running parallel to the shore.</t>
  </si>
  <si>
    <t>Subiaco</t>
  </si>
  <si>
    <t>L4726/1991/15</t>
  </si>
  <si>
    <t>64 ML/day</t>
  </si>
  <si>
    <t>»300,000</t>
  </si>
  <si>
    <t>Swanborne ocean outfall accommodates one wastewater treatment plant (Subiaco) which serves Central Perth metropolitan area and extends to the western suburbs. Approximately, the plant discharges 64 ML of treated effluent daily via 91 meters diffuser ocean outfalls located at 1.1 km offshore from Swanborne Beach of 11 m depth.</t>
  </si>
  <si>
    <t>Wickham</t>
  </si>
  <si>
    <t>L6245/1991/8</t>
  </si>
  <si>
    <t>950 KL/day</t>
  </si>
  <si>
    <t>Wickham ocean outfall accommodates one wastewater treatment plant (Wickham) which serves the Township of Wickham. Approximately, 950 KL of treated effluent is discharged daily to offsite contingency evaporation basins 100 m off the plant via a controlled discharge from the first evaporation pond.</t>
  </si>
  <si>
    <t>Woodman Point</t>
  </si>
  <si>
    <t>L4201/1991/11</t>
  </si>
  <si>
    <t>140 ML/day</t>
  </si>
  <si>
    <t>»760,000</t>
  </si>
  <si>
    <t>Sepia Depression Ocean Outlet Landfill (SDOOL) accommodates three wastewater treatment plants (Point Peron, Woodman Point, and East Rockingham). The Woodman Point plant serves the south of Swan River area located in the Perth metropolitan. Approximately 140 ML of treated effluent is discharged daily via the 24km SDOOL, 4km offshore from Cape Peron into the sepia depression, a 20m deep channel running parallel to the shore.</t>
  </si>
  <si>
    <t>Rubyanna</t>
  </si>
  <si>
    <t>19.8 ML/day</t>
  </si>
  <si>
    <t>Bargara</t>
  </si>
  <si>
    <t>EPPR00581714</t>
  </si>
  <si>
    <t>Bundaberg North</t>
  </si>
  <si>
    <t>EPPR00581715</t>
  </si>
  <si>
    <t>Geeveston</t>
  </si>
  <si>
    <t>EPN 3625</t>
  </si>
  <si>
    <t>Geeveston outfall accommodates one wastewater treatment plant (Geeveston) and serves the area of Geeveston and Port Huon.  Approximately 400 kL/day of treated effluent is discharged through an outfall pipe located immediately adjacent to  Geeveston WWTP into the Kermandie River.</t>
  </si>
  <si>
    <t>Latrobe</t>
  </si>
  <si>
    <t>Latrobe (see Pardoe)</t>
  </si>
  <si>
    <t>EPN 7454/1</t>
  </si>
  <si>
    <t>»5,000</t>
  </si>
  <si>
    <t>Latrobe wastewater treatment plant provides secondary treatment of wastewater received from the township of Latrobe. The treated effluent is discharged via Pardoe wastewater treatment plant outfall located in Bass Strait.</t>
  </si>
  <si>
    <t>Luggage Point Advanced</t>
  </si>
  <si>
    <t>Veolia Water</t>
  </si>
  <si>
    <t>66 ML/day</t>
  </si>
  <si>
    <t>Beaconsfield</t>
  </si>
  <si>
    <t>Beauty Point</t>
  </si>
  <si>
    <t>540 kL/day</t>
  </si>
  <si>
    <t>Legana</t>
  </si>
  <si>
    <t>Swansea</t>
  </si>
  <si>
    <t>430 kL/day</t>
  </si>
  <si>
    <t>Woree outfall accommodates one wastewater treatment plant (Southern WWTP), which serves the area of Part Mt Sheridan, Part Whiterock, Westcourt, Bungalow, Portsmith to Fearnley St, Manunda, Manoora and suburbs in between. Approximately 19.4 ML of treated effluent is discharged daily through a 1:100 diffuser to Trinity Inlet. The effluent is also partially recycled for Cairns Golf Club and on-site use.</t>
  </si>
  <si>
    <t>»82,000</t>
  </si>
  <si>
    <t>»11,000</t>
  </si>
  <si>
    <t>»63,000</t>
  </si>
  <si>
    <t>»45,000</t>
  </si>
  <si>
    <t>N/A</t>
  </si>
  <si>
    <t>Burnie</t>
  </si>
  <si>
    <t>Port Kembla ocean outfall is mainly used for overflow during wet weather only. The outfall is located at the eastern end of Red Point, NSW.</t>
  </si>
  <si>
    <t>Port Sorell estuarine outfall accommodates one wastewater treatment plant (Port Sorell) and serves the area of Port Sorell, Shearwater, and Hawley Beach. Approximately 900 KL of treated effluent is discharged daily into the Bass Strait through an offshore  outfall outlet pipe located 380 metres from the treatment plant.</t>
  </si>
  <si>
    <t>~19,900</t>
  </si>
  <si>
    <t>~13,950</t>
  </si>
  <si>
    <t>~64,400</t>
  </si>
  <si>
    <t>~6,000</t>
  </si>
  <si>
    <t>~2,200</t>
  </si>
  <si>
    <t>~3500</t>
  </si>
  <si>
    <t>~8,000</t>
  </si>
  <si>
    <t xml:space="preserve">~1,700,000 </t>
  </si>
  <si>
    <t>~15,500</t>
  </si>
  <si>
    <t>~9,500</t>
  </si>
  <si>
    <t>~1,400</t>
  </si>
  <si>
    <t>~2,100</t>
  </si>
  <si>
    <t>~56,000</t>
  </si>
  <si>
    <t>~33,000</t>
  </si>
  <si>
    <t>~2,300</t>
  </si>
  <si>
    <t>~36,800</t>
  </si>
  <si>
    <t>~60,000</t>
  </si>
  <si>
    <t>~20,000</t>
  </si>
  <si>
    <t>~23,000</t>
  </si>
  <si>
    <t>~126,000</t>
  </si>
  <si>
    <t>~360,000</t>
  </si>
  <si>
    <t>~40,000</t>
  </si>
  <si>
    <t>~15,000</t>
  </si>
  <si>
    <t>~9,600</t>
  </si>
  <si>
    <t>~3,900</t>
  </si>
  <si>
    <t>~1,700</t>
  </si>
  <si>
    <t>~150,000</t>
  </si>
  <si>
    <t>~14,000</t>
  </si>
  <si>
    <t>~106,000</t>
  </si>
  <si>
    <t>~36,000</t>
  </si>
  <si>
    <t>~59,250</t>
  </si>
  <si>
    <t>~29,500</t>
  </si>
  <si>
    <t>~16,300</t>
  </si>
  <si>
    <t>~1,500</t>
  </si>
  <si>
    <t>~18,800</t>
  </si>
  <si>
    <t>~700</t>
  </si>
  <si>
    <t>~364</t>
  </si>
  <si>
    <t>~35,700</t>
  </si>
  <si>
    <t>~1,000</t>
  </si>
  <si>
    <t>~800</t>
  </si>
  <si>
    <t>~3,400</t>
  </si>
  <si>
    <t>~450</t>
  </si>
  <si>
    <t>~500</t>
  </si>
  <si>
    <t>~22,070</t>
  </si>
  <si>
    <t>~900</t>
  </si>
  <si>
    <t>~11,200</t>
  </si>
  <si>
    <t>~100,000</t>
  </si>
  <si>
    <t>~2,000</t>
  </si>
  <si>
    <t>~9,900</t>
  </si>
  <si>
    <t>~1,200</t>
  </si>
  <si>
    <t>~34,000</t>
  </si>
  <si>
    <t>~400</t>
  </si>
  <si>
    <t>~300,000</t>
  </si>
  <si>
    <t>~5,000</t>
  </si>
  <si>
    <t xml:space="preserve">Burnie ocean outfall accommodates one wastewater treatment plant (Burnie) and serves the area of Burnie local government areas. Approximately 6.3 ML of treated effluent is discharged daily into the Bass Strait through a submerged ocean outfall pipe located 200 metres from the treatment plant. </t>
  </si>
  <si>
    <t>3500 kL/day</t>
  </si>
  <si>
    <t xml:space="preserve">Bridgewater outfall accommodates one wastewater treatment plant (Bridgewater) and serves the area of Bridgewater, Green Point, Old Beach, Herdsmans Cove and Gagebrook. The plant discharges around 2.4 ML/day, of which approximately 80% is reused for agricultural irrigation. The remaining effluent is discharged to the Derwent Estuary through an outfall pipe in close proximity to the plant. </t>
  </si>
  <si>
    <t>Port Macquarie-Hastings Shire Council</t>
  </si>
  <si>
    <t>EPN 7934/3</t>
  </si>
  <si>
    <t>EPN 497/1</t>
  </si>
  <si>
    <t>EPN 7688/2</t>
  </si>
  <si>
    <t>EPN 8552/1</t>
  </si>
  <si>
    <t>Beaconsfield wastewater treatment plant provides secondary treatment level to treat influent from Beaconsfield urban center. Some treated effluent is discharged to an unnamed tributary of Brandy Creek which leads to Tamar Estuary, while the rests is being reused for on-site irrigation owned by TasWater.</t>
  </si>
  <si>
    <t>Beauty Point wastewater treatment plant serves Beauty Point suburbs and locality. This WWTP provides secondary treated effluent. Some treated effluent is discharged to West Arm outfall, Tamar Estuary and the rest is reused for the agricultural irrigation at Gypsy Hill.</t>
  </si>
  <si>
    <t>Legana wastewater treatment plant serves the area of Legana urban centre and locality. The WWTP produces secondary treated effluent. Some effluent is discharged to unnamed tributary leads to the Tamar River, while the rest is reused for irrigation purposes.</t>
  </si>
  <si>
    <t>Swansea wastewater treatment plant serves the area of Swansea urban center and locality. The WWTP produces secondary treated effluent, which mainly reused for agricultural irrigation. The effluent is occasionally discharged to Saltwater Creek leads to Great Oyster Bay, where the reuse scheme is at capacity or emergency discharge is required.</t>
  </si>
  <si>
    <t>EPAN01460013</t>
  </si>
  <si>
    <t>Port Fairy WRP</t>
  </si>
  <si>
    <t>500 kL/day</t>
  </si>
  <si>
    <t>https://www.veoliawatertechnologies.com/en</t>
  </si>
  <si>
    <t>~50,000</t>
  </si>
  <si>
    <t>1500-4000 EP</t>
  </si>
  <si>
    <t>Werribee (Western Treatment Plant)</t>
  </si>
  <si>
    <t>EPA1531</t>
  </si>
  <si>
    <t>Bowen ocean outfall accommodates one wastewater treatment plant (Bowen), which serves the area of Bowen. Approximately 770 KL of 1.8 ML treated effluent is discharged daily to the Pacific Ocean 100 m seaward of a point 800 m south-east of the plant at Flagstaff HIll Point, while the rest is being reused for golf club irrigation. All the official data is based on or contains data provided by the State of Queensland (Department of Environment and Science) 2023.</t>
  </si>
  <si>
    <t>Bundamba outfall accommodates one wastewater treatment plant (Bundamba), which serves the areas of Bundamba, Booval, Ipswich, Churchill, Yamanto, and part of Dinmore. The plant discharges approximately 20 ML/day during dry weather or 70 ML/day during wet weather via a submerged outfall pipe to Bremer River at 5.7 km AMTD. All the official data is based on or contains data provided by the State of Queensland (Department of Environment and Science) 2023.</t>
  </si>
  <si>
    <t>Burpengary outfall accommodates one wastewater treatment plant (Burpengary East), which serves the areas of Deception Bay, Narangba, Burpengary and Beachmere. Approximately 6 ML/day during dry weather or 30 ML/day during wet weather is discharged via outfall pipe to Caboolture River at approx 1.2 km AMTD. All the official data is based on or contains data provided by the State of Queensland (Department of Environment and Science) 2023.</t>
  </si>
  <si>
    <t>Cannonvale ocean outfall accommodates one wastewater treatment plant (Cannonvale), which serves the area of Cannonvale, Airlie and Jubilee Pocket. Approximately 6 ML of treated effluent is discharged daily during dry weather or 31 ML/day during wet weather into Pioneer Bay 500 m north of Scrubby Hill via submerged outfall pipe. All the official data is based on or contains data provided by the State of Queensland (Department of Environment and Science) 2023.</t>
  </si>
  <si>
    <t>Tingalpa Creek outfalls accommodates two wastewater treatment plants (Thorneside and Capalaba), which has two different outfall points. Capalaba WWTP serves the area of Capalaba. Approximately 12.75 ML (dry weather) or 37.5 ML (wet weather) of treated effluent is discharged from the plant to waters described as Tingalpa Creek at 8.7 km AMTD. The effluent from this treatment plant has class A recycled water which allowable uses for park, golf courses, and industrial purposes but not food processing. All the official data is based on or contains data provided by the State of Queensland (Department of Environment and Science) 2023.</t>
  </si>
  <si>
    <t>Carole Park outfall accommodates one wastewater treatment plant (Carole Park), which serves part of Ipswich City and Carole Park areas. Approximately 6 ML of treated effluent is released daily via submerged outfall 500 m downstream of Brisbane River confluence with Woogaroo Creek 63.7 km AMTD. All the official data is based on or contains data provided by the State of Queensland (Department of Environment and Science) 2023.</t>
  </si>
  <si>
    <t>Cleveland Bay ocean outfall accommodates one wastewater treatment plant (Cleveland Bay Purification Plant), which serves the area of Pallarenda, Belgian Gardens, West End, City, Hyde Park, Railway Estate, Mysterton, South Townsville, Currajong, Gulliver, Pimlico, Vincent, Aitkenvale, Mundingburra, Douglas, Aitkenvale, Idalia, Stuart, and Oonoonba. Approximately 25 ML of treated effluent is discharged via 800 m plant outfall pipe to Cleveland Bay. All the official data is based on or contains data provided by the State of Queensland (Department of Environment and Science) 2023.</t>
  </si>
  <si>
    <t>Coolum outfall accommodates one wastewater treatment plant (Coolum), which serves the areas of Coolum Beach, Point Arkwright and Mt Coolum. Approximately 5.5 ML of treated effluent is released daily via an outfall pipe located at approximately Maroochy River 13.0 km AMTD. All the official data is based on or contains data provided by the State of Queensland (Department of Environment and Science) 2023.</t>
  </si>
  <si>
    <t>North wall ocean outfall accommodates two wastewater treatment plants (Coombabah and Pimpama). Coombabah WWTP serves the northern suburb areas of Gold Coast including Kingsholme, Upper Coomera, Hope Island, Oxenford, and Maudsland. Approximately  66 ML (dry weather) or 250 ML (wet weather) of treated effluent from Coombabah is discharged daily via diffuser on north wall of Gold Coast Seaway. Meanwhile, the treated effluent from Pimpama WWTP is mostly recycled and very small amount disharged into the environment. All the official data is based on or contains data provided by the State of Queensland (Department of Environment and Science) 2023.</t>
  </si>
  <si>
    <t>East Bundaberg has been decommissioned since June 2017 and replaced by Rubyanna Wastewater Treatment Plant. All the official data is based on or contains data provided by the State of Queensland (Department of Environment and Science) 2023.</t>
  </si>
  <si>
    <t>Edmonton outfall accommodates one wastewater treatment plant (Edmonton), which serves the area of Southern estate on Peterson Road to Foster Road (western side of highway) and to Griffin Road on the Eastern side of the highway, Edmonton, Part Mt Sheridan, Part Whiterock. Approximately 6.7 ML of treated effluent is discharged to Trinity Inlet via an 1:100 diffuser located 50 metres off the plant. All the official data is based on or contains data provided by the State of Queensland (Department of Environment and Science) 2023.</t>
  </si>
  <si>
    <t>South wall ocean outfall accommodates two wastewater treatment plants (Elanora and Merrimac). Elanora WWTP serves the areas of Bilinga-Tugun, Mermaid Beach, part of Burleigh Head, part of Burleigh Waters, Coolangatta, Currumbin, Currumbin Valley-Tallebudgera, Currumbin Waters, Elanora, Miami and Palm Beach. Approximately 23 ML (dry weather) or 75 ML (wet weather) of treated effluent is discharged daily via shared diffuser on south wall Gold Coast Seaway. All the official data is based on or contains data provided by the State of Queensland (Department of Environment and Science) 2023.</t>
  </si>
  <si>
    <t>Eli Creek outfall accommodates two wastewater treatment plants (Eli Creek and Nikenbah), which serves the areas of Craignish, Dundowran Beach, Eli Waters, Point Vermon, Pialba, Urrawen, and part of Nikenbah. Approximately 2.75 ML (dry weather) or 6 ML (wet weather) of treated effluent is discharged daily to Eli Creek 0.6 km AMTD via outfall pipes. Some of the treated effluent is also for irrigating golf course, cane farms, and plantations. All the official data is based on or contains data provided by the State of Queensland (Department of Environment and Science) 2023.</t>
  </si>
  <si>
    <t>Fairfield outfall accommodates one wastewater treatment plant (Fairfield), which serves the areas of Dutton Park, Fairfield, Yeronga West-Yeronga, Tennyson-Yeerongpilly. The plant approximately releases 2.5 ML/day (dry weather) or 12.5 ML/day (wet weather) of treated sewage effluent to Brisbane River at 33.7 km AMTD via outfall pipe located 100 m north off the plant. All the official data is based on or contains data provided by the State of Queensland (Department of Environment and Science) 2023.</t>
  </si>
  <si>
    <t>Calliope River outfall accommodates one wastewater treatment plant (Gladstone or known as Calliope River WWTP), which serves the areas of Gladstone Central, Barney Point, Toolooa, Sun Valley, Telina, Kin Kora, New Auckland, Clintan, Callemondah, Calliope and West Gladstone. The plant discharges daily 10 ML of treated effluent to Calliope River at 2.5 km AMTD located next to the holding pond. All the official data is based on or contains data provided by the State of Queensland (Department of Environment and Science) 2023.</t>
  </si>
  <si>
    <t>Goodna outfall accommodates one wastewater treatment plant (Goodna), which serves the areas of Riverview, Redbank, Goodna, Camira, Redbank Plains, Collingwood Park, and part of Dinmore. The plant discharges approximately 20.5 ML/day during dry weather via submerged outfall pipe to Brisbane River at 66.2 km AMTD. All the official data is based on or contains data provided by the State of Queensland (Department of Environment and Science) 2023.</t>
  </si>
  <si>
    <t>Ninds Creek outfall accommodates one wastewater treatment plant (Innisfail) which serves the area of Innisfail residential footprint and Belvedere subdivision. Approximately 8 ML of treated effluent is discharged daily during dry weather and 40 ML/day during wet weather. The treated effluent is released into the Ninds Creek located 80 m off east of the plant. All the official data is based on or contains data provided by the State of Queensland (Department of Environment and Science) 2023.</t>
  </si>
  <si>
    <t>Karana Downs outfall accommodates one wastewater treatment plant (Karana Downs), which serves the area of Karana Downs. The plant discharges approximately 280 KL/day on dry weather or 1.2 ML/day on wet weather into an unnamed gully that joins the Brisbane River at 81 km AMTD via outfall pipe. All the official data is based on or contains data provided by the State of Queensland (Department of Environment and Science) 2023.</t>
  </si>
  <si>
    <t>Warana Beach outfall accommodates two wastewater treatment plants (Kawana and Landsborough). The Kawana WWTP serves the southern end of Pelican Waters through to Buddina. Approximately 20 ML (dry weather) or 170 ML (wet weather) of treated effluent is discharged daily via shared outfall to Pacific Ocean at Warana Beach, Caloundra. Currently, the Kawana WWTP has a significant upgrades in order to increase the capacity of the plant. All the official data is based on or contains data provided by the State of Queensland (Department of Environment and Science) 2023.</t>
  </si>
  <si>
    <t>Warana Beach outfall accommodates two wastewater treatment plants (Kawana and Landsborough). Landsborough WWTP serves the area of Landsborough, which discharges approximately 2 ML/day (dry weather) or 10 ML/day during wet weather via shared outfall to Pacific Ocean, Warana Beach, Caloundra. All the official data is based on or contains data provided by the State of Queensland (Department of Environment and Science) 2023.</t>
  </si>
  <si>
    <t>Lucinda outfall accommodates one wastewater treatment plant (Lucinda) which serves the area of Lucinda. The plant discharges the treated effluent to Halifax Bay, Pacific Ocean approx. 200 m to the north of the plant and 100 m to sea. Lucinda WWTP very rarely discharge its effluent to the environment. They recycled water for irrigation purposes around the Lucinda and Ingham areas. All the official data is based on or contains data provided by the State of Queensland (Department of Environment and Science) 2023.</t>
  </si>
  <si>
    <t>Mackay North outfall accommodates one wastewater treatment plant (Mackay North or known as Bucasia), which serves the areas of Shoal Point, Bucasia, Rural View, Blacks Beach and Eimeo. Approximately 4 ML (during dry weather) or 20 ML (during wet weather) is discharged daily into the Reliance Creek from effluent holding pond. All the official data is based on or contains data provided by the State of Queensland (Department of Environment and Science) 2023.</t>
  </si>
  <si>
    <t>Bakers Creek outfall accommodates one wastewater treatment plant (Bakers Creek or known as Mackay Southern), which serves the area of Mackay City, North Mackay, West Mackay, Andergrove, Slade Point, Beaconsfield, Mackay Harbour, Paget and Walkerston. This plant discharges approximately 500 ML of treated effluent during 5 days period when 30 mm of rain has been received and recorded in either dry or wet weather condition. The treated effluent is then released via an outfall pipe from the plant to Bakers Creek. All the official data is based on or contains data provided by the State of Queensland (Department of Environment and Science) 2023.</t>
  </si>
  <si>
    <t>Marlin Coast outfall accommodates one wastewater treatment plant (Marlin Coast) which serves the area of Yorkeys Knob, Kewarra Beach, Palm Cove, Trinity Beach, Clifton Beach and suburbs in between including Caravonica.  Approximately 8.3 ML of effluent is discharged daily to Avondale Creek via Smithfield Drainage Board Canal. Some of the effluent is being recycled for school, golf courses, and other Marlin Coast recycled water network. All the official data is based on or contains data provided by the State of Queensland (Department of Environment and Science) 2023.</t>
  </si>
  <si>
    <t>Maroochy River outfall accommodates two wastewater treatment plants (Maroochydore and Nambour). The Maroochydore plant serves the areas of South Buderim, Chancellor Park and Sippy Downs. Approximately 34 ML of treated effluent is discharged daily via an outfall pipe in Maroochy River at approx. 5 km AMTD. All the official data is based on or contains data provided by the State of Queensland (Department of Environment and Science) 2023.</t>
  </si>
  <si>
    <t>Maryborough outfall accommodates one wastewater treatment plant (Maryborough), which serves the areas of Maryborough, Maryborough West, Tinana, and Granville. The treated effluent is released to the Mary River at 300 m NE of Booker Street Aubinville (at 33.2 km AMTD) via submerged outfall pipes. All the official data is based on or contains data provided by the State of Queensland (Department of Environment and Science) 2023.</t>
  </si>
  <si>
    <t>South wall ocean outfall accommodates two wastewater treatment plants (Elanora and Merrimac). Merrimac WWTP serves the areas of Broadbeach Waters, part of Burleigh Heads, part of Burleigh Waters, Carrara-Merrimac, Mermaid Waters, Clear Island Waters, Mudgeeraba-Reedy Creek, Nerang, Robina, Varsity Lakes, Worongary and Tallai. Approximately 33 ML (dry weather) or 210 ML (wet weather) of treated effluent to be discharged via shared diffuser on south wall Gold Coast Seaway. All the official data is based on or contains data provided by the State of Queensland (Department of Environment and Science) 2023.</t>
  </si>
  <si>
    <t>Discharge water via outfall pipe located at Burnett River approx. 21.7 km ATMD. All the official data is based on or contains data provided by the State of Queensland (Department of Environment and Science) 2023.</t>
  </si>
  <si>
    <t>Mount St John outfall accommodates one wastewater treatment plant (Mount St John) which serves the area of Kirwan, Upper Ross, Northern Beaches, and parts of Garbutt and Currajong. Approximately 16 ML of treated effluent is discharged via outfall pipe through a discharge channel to Snaggy Creek, which flows into the Bohle River. Some of the treated effluent is also being recycled for Rowes Bay Golf Course irrigation and on-site service water. All the official data is based on or contains data provided by the State of Queensland (Department of Environment and Science) 2023.</t>
  </si>
  <si>
    <t>North Pine River outfall accommodates one wastewater treatment plant (Murrumba Downs), which serves the Northern Brisbane suburbs. Approximatly 31 ML of treated effluent is discharged daily from the plant via outfall pipe to North Pine River at approx. 10.2 km AMTD. All the official data is based on or contains data provided by the State of Queensland (Department of Environment and Science) 2023.</t>
  </si>
  <si>
    <t>Maroochy River outfall accommodates two wastewater treatment plants (Maroochydore and Nambour). The Nambour WWTP serves the area of Nambour. Approximately 9.8 ML of treated effluent is released daily via an outfall pipe in Maroochy River at approx. 5 km AMTD. All the official data is based on or contains data provided by the State of Queensland (Department of Environment and Science) 2023.</t>
  </si>
  <si>
    <t>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and releases into Fitzroy River upper estuary, downstream of the Barrageat at 56 km AMTD, 850 m south-west off the plant. All the official data is based on or contains data provided by the State of Queensland (Department of Environment and Science) 2023.</t>
  </si>
  <si>
    <t>Oxley Creek outfall accommodates one wastewater treatment plant (Oxley), which serves the areas of Taringa, Corinda, Oxley, Moorooka, Jindalee, Richlands, Acacia Ridge, Forest Lake, Inala, and Coopers Plains. Approximately 53 ML of treated effluent is released via outfall pipe into the Brisbane River at 46.5 km AMTD. All the official data is based on or contains data provided by the State of Queensland (Department of Environment and Science) 2023.</t>
  </si>
  <si>
    <t>Port Douglas estuarine outfall accommodates one wastewater treatment plant (Port Douglas) which serves the area of Port Douglas and Craiglie. Approximately 4.9 ML of treated effluent to be released to Dicksons Inlet daily or reused as irrigation at Mirage and the Links Golf courses. All the official data is based on or contains data provided by the State of Queensland (Department of Environment and Science) 2023.</t>
  </si>
  <si>
    <t>Pulgul Creek outfall accommodates two wastewater treatment plants (Nikenbah and Pulgul Creek), which serves the areas of Kawungan, Wondunna, Urangan, Hervey Bay Airport, and part of Nikenbah. Approximately 2 ML (dry weather) or 6 ML (wet weather) of treated effluent is discharged daily via outfall pipes into the Pulgul Creek opposite the corner of Pelican Avenue and Round Island Road, 0.6 km AMTD. Meanwhile, the treated effluent is also being reused as irrigation for cane farms, plantations, sporting fields, and airport. All the official data is based on or contains data provided by the State of Queensland (Department of Environment and Science) 2023.</t>
  </si>
  <si>
    <t>Hays Inlet outfall accommodates one wastewater treatment plant (Redcliffe), which serves the areas of Rothwell, Kippa-Ring, Redcliffe, Clontarf, Scarborough, Margate and Woody Point. Approximately 11 ML of treated effluent from the plant is discharged daily via outfall pipe to tidal reach of Hays inlet at 2 km AMTD. All the official data is based on or contains data provided by the State of Queensland (Department of Environment and Science) 2023.</t>
  </si>
  <si>
    <t>Cabbage Tree Creek outfall accommodates one wastewater treatment plant (Sandgate), which serves the areas of Sandgate, Shorncliffe, Fitzgibbon, Brighton, Carseldine, Deagon, Taigum, Bald Hills, Aspley, Bridgeman Downs, and Bracken Ridge. Sandgate WWTP releases approximately 30 ML (dry weather) or 150 ML (wet weather) of treated sewage effluent to Cabbage Tree Creek at 1.2 km AMTD. All the official data is based on or contains data provided by the State of Queensland (Department of Environment and Science) 2023.</t>
  </si>
  <si>
    <t>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released to Fitzroy River upper estuary, downstream of the Barrage near the mouth of Gavial Creek at 55 km AMTD, 250 m north off the plant. All the official data is based on or contains data provided by the State of Queensland (Department of Environment and Science) 2023.</t>
  </si>
  <si>
    <t>South Trees Inlet outfall accommodates one wastewater treatment plant (South Trees). This plant treats very small portion of wastewater, which mostly is being treated in Gladstone WWTP. Approximately 1.2 ML of treated effluent is discharged daily into the South  Trees Inlet at 5.3 km AMTD via 580 m outfall pipe located east off the plant. All the official data is based on or contains data provided by the State of Queensland (Department of Environment and Science) 2023.</t>
  </si>
  <si>
    <t>Woree outfall accommodates one wastewater treatment plant (Southern WWTP), which serves the area of Part Mt Sheridan, Part Whiterock, Westcourt, Bungalow, Portsmith to Fearnley St, Manunda, Manoora and suburbs in between. Approximately 19.4 ML of treated effluent is discharged daily through a 1:100 diffuser to Smiths Creek. The effluent is also partially recycled for Cairns Golf Club and on-site use. All the official data is based on or contains data provided by the State of Queensland (Department of Environment and Science) 2023.</t>
  </si>
  <si>
    <t>Tingalpa Creek outfalls accommodates two wastewater treatment plants (Thorneside and Capalaba), which has two different outfall points. Thorneside WWTP serves the sewerage areas of Thorneside, Birkdale, Ormiston and Wellington Point. Approximately 12.75 ML (dry weather) or 37.5 ML (wet weather) of treated effluent is released daily via outfall pipe to Tingalpa Creek 1.3 km AMTD. All the official data is based on or contains data provided by the State of Queensland (Department of Environment and Science) 2023.</t>
  </si>
  <si>
    <t>Tin Can Bay outfall accommodates one wastewater treatment plant (Tin Can Bay), which serves the area of Tin Can Bay. This outfall acts as an emergency release that flows indirectly via overland flow to Snapper Creek adjacent to the plant. The majority of treated effluent is being reused for land irrigation. All the official data is based on or contains data provided by the State of Queensland (Department of Environment and Science) 2023.</t>
  </si>
  <si>
    <t>Epapah Creek outfall accommodates one wastewater treatment plant (Victoria point), which serves the areas of Victoria Point and Redland Bay. Approximately 8.5 ML (dry weather) or 42.5 (wet weather) of treated effluent is discharged daily from the treatment plant via outfall pipe to Epapah Creek 2.6 km AMTD. the Victoria Point WWTP has class A and B recycled water that is used for irrigating the Redland Bay Golf Course. All the official data is based on or contains data provided by the State of Queensland (Department of Environment and Science) 2023.</t>
  </si>
  <si>
    <t>Wacol outfall accommodates one wastewater treatment plant (Wacol), which serves the areas of Brookfield, Moggill, Pullenvale, Bellbowrie, and Jamboree Heights. The plant releases treated sewage effluent into Brisbane River at 60 km AMTD via outfall pipe. All the official data is based on or contains data provided by the State of Queensland (Department of Environment and Science) 2023.</t>
  </si>
  <si>
    <t>Wynnum ocean outfall accommodates one wastewater treatment plant (Wynnum), which serves the areas of Wynnum, Manly, Lota, Wakerley, Tingalpa, and Wynnum West.  The plant releases treated sewage effluent to Moreton Bay via Crab Creek outfall pipe. All the official data is based on or contains data provided by the State of Queensland (Department of Environment and Science) 2023.</t>
  </si>
  <si>
    <t>Albert River outfall accommodates one wastewater treatment plant (Beenleigh), which serves the areas of Bethania, Waterford, Edens Landing, Windaroo, Mount Warren Park, Beenleigh, Eagleby and Yatala (Gold Coast City). Approximately 15 ML (dry weather) or 45 ML (wet weather) of treated effluent is discharged daily via overflow weir of effluent pond to Albert River 4 km AMTD. All the official data is based on or contains data provided by the State of Queensland (Department of Environment and Science) 2023.</t>
  </si>
  <si>
    <t>Luggage Point Advanced water treatment plant was built as part of of the Queensland Government drought relief initiative, the Western Corridor Recycled Water (WCRW). This plant treats approximately 66 ML/day of municipal secondary effluent from the existing Luggage Point WWTP.  Some effluent is released into the Brisbane River. All the official data is based on or contains data provided by the State of Queensland (Department of Environment and Science) 2023.</t>
  </si>
  <si>
    <t>Rubyanna river outfall accommodates one wastewater treatment plant (Rubyanna) and serves the eastern coastal region of Bundaberg. Rubyanna wastewater treatment plant was officially running in 2018 to replace Bundaberg East and North WWTPs (currently decommissioned). This plant occasionally receives the effluent from Bargara WWTP. Approximately, 19.8 ML treated effluent per day is discharged into the Burnett River located 8 km from the river mouth. All the official data is based on or contains data provided by the State of Queensland (Department of Environment and Science) 2023.</t>
  </si>
  <si>
    <t>Bargara ocean outfall accommodates one wastewater treatment plant (Bargara) and serves the area of Bargara within the Bundaberg Regional Council. Approximately, 1.5 ML/day of treated effluent is discharged into Hervey Bay. Occasionally, the effluent is redirected to the Rubyanna wastewater treatment plant. All the official data is based on or contains data provided by the State of Queensland (Department of Environment and Science) 2023.</t>
  </si>
  <si>
    <t>This plant has been decommissioned in 2019. All effluent is being redirected to the new plant, Rubyanna wastewater treatment plant. However, all official data from 2018 and 2019 are still available below. All raw data can be accessed in the publication page. All the official data is based on or contains data provided by the State of Queensland (Department of Environment and Science) 2023.</t>
  </si>
  <si>
    <t>Forster outfall is managed by Midcoast Water which accommodates one wastewater treatment plant (Forster). The treatment plant serves Forster, Green Point, Pacific Palms, Smiths Lake and Tarbuck Bay areas. On average, 5ML of treated water is discharged daily into the ocean via the ocean outfall at Janies Corner, northern end of Seven Mile Beach.</t>
  </si>
  <si>
    <t>Bega Valley Shire Council</t>
  </si>
  <si>
    <t>Bermagui ocean outfall accommodates one sewage treatment plant (Bermagui) and serves the areas of Bermagui, Fairhaven, Beauty Point, and Wallaga Lake Heights. Approximately 600 KL per day of recycled water is produced following treatment and supplied to Bermagui Country Club for use by irrigation when required. The proportion of recycled water not required for used is discharged to the Pacific Ocean through the outlet pipe at the rock platform at the southern end of Beares Beach.</t>
  </si>
  <si>
    <t>Eden ocean outfall accommodates one sewage treatment plant (Eden) and serves the areas of Eden and North Eden. Approximately 1000 KL per day of recycled water is produced following treatment and supplied to Eden Country Club for use by irrigation when required. The proportion of recycled water not required for used is discharged to the Pacific Ocean through an outfall pipe on northern headland of Yallumgao Cove, Eden.</t>
  </si>
  <si>
    <t>Merimbula ocean outfall accommodates one sewage treatment plant (Merimbula) and serves the areas of Merimbula, Pambula Beach, Pambula and South Pambula. Approximately 2000 KL per day of recycled water is produced following treatment and supplied to Pambula Merimbula Golf Club and Oaklands Farm for use by irrigation when required. The proportion of recycled water not required for used is discharged to Merimbula Bay through the outlet pipe at Merimbula Beach.</t>
  </si>
  <si>
    <t>OL000018010</t>
  </si>
  <si>
    <t>OL000071136</t>
  </si>
  <si>
    <t>OL000071159</t>
  </si>
  <si>
    <t>OL000069449</t>
  </si>
  <si>
    <t>OL000071111</t>
  </si>
  <si>
    <t>OL000068533</t>
  </si>
  <si>
    <t>OL000071906</t>
  </si>
  <si>
    <t>OL000073098</t>
  </si>
  <si>
    <t>OL000071630</t>
  </si>
  <si>
    <t>OL000071205</t>
  </si>
  <si>
    <t>OL000071317</t>
  </si>
  <si>
    <t>OL000071241</t>
  </si>
  <si>
    <t>OL000073255</t>
  </si>
  <si>
    <t>OL000073078</t>
  </si>
  <si>
    <t>OL000073289</t>
  </si>
  <si>
    <t>OL000071091</t>
  </si>
  <si>
    <t>OL000068478</t>
  </si>
  <si>
    <t>OL000001306</t>
  </si>
  <si>
    <t>EPN 10231/1</t>
  </si>
  <si>
    <t>EPN 7058/2</t>
  </si>
  <si>
    <t>EPN 10478/1</t>
  </si>
  <si>
    <t>EPN 11379/1</t>
  </si>
  <si>
    <t>EPN 10392/1</t>
  </si>
  <si>
    <t>EPN 10514/1</t>
  </si>
  <si>
    <t>EPN 10200/1</t>
  </si>
  <si>
    <t>EPN 10225/1</t>
  </si>
  <si>
    <t>EPN 8554/1</t>
  </si>
  <si>
    <t>EPN 10440/1</t>
  </si>
  <si>
    <t>EPPR01507513</t>
  </si>
  <si>
    <t>EA0001269</t>
  </si>
  <si>
    <t>~316,000</t>
  </si>
  <si>
    <t>~16,000</t>
  </si>
  <si>
    <t>~210,000</t>
  </si>
  <si>
    <t>~1,360,000</t>
  </si>
  <si>
    <t>~77,500</t>
  </si>
  <si>
    <t>~74,500</t>
  </si>
  <si>
    <t>Belmont outfall is managed by Hunter Water which accommodates four wastewater treatment plants (Belmont, Edgeworth, Toronto, and Dora Creek) and serves the areas of the eastern side of Lake Macquarie from Charlestown and Redhead in the North, to Swansea in the South. It currently treats 30 ML per day wastewater, which then is discharged to the Pacific Ocean via 1.5 km ocean outfall which consists of 176 diffusers.</t>
  </si>
  <si>
    <t>Boulder Bay ocean outfall is managed by Hunter Water which accommodates one wastewater treatment plant (Boulder Bay) and servers the areas of Nelson Bay, Fisherman Bay, Salamander Bay, Shoal Bay, Dutchmans Bay, Corletter, Boat Harbour, and Anna Bay. The plant currently treats 9 ML/day of wastewater, which then is discharged to the Pacific Ocean via ocean outfall diffusers 750 metres off shore.</t>
  </si>
  <si>
    <t>~58,000</t>
  </si>
  <si>
    <t>~220,000</t>
  </si>
  <si>
    <t>Burwood Beach ocean outfall is managed by Hunter Water which accommodates two wastewater treatment plants (Burwood Beach and Shortland) and serves the Newcastle City area and surrounding suburbs including Wallsend, Mayfield, Charlestown, and Dudley. The plant currently treats 48 ML/day of wastewater. Approximately 5000 ML of effluent annually is recycled and reused as drinking water substitution, industrial process water, and irrigation. All treated effluent is discharged to the Pacific Ocean via 1.5 km ocean outfall diffusers.</t>
  </si>
  <si>
    <t xml:space="preserve">~241,000 </t>
  </si>
  <si>
    <t>Camden Haven outfall is managed by Port Macquarie Hastings Shire which accommodates one wastewater treatment plant (Dunbogan) and services Camden Haven region. Approximately 10800 KL of treated water is discharged daily into the ocean at southern end of Camden Haven.</t>
  </si>
  <si>
    <t>~18,500</t>
  </si>
  <si>
    <t xml:space="preserve">Coffs Harbour deep sea released is managed by Coffs Harbour City Council which accommodates one wastewater treatment plant (Coffs Harbour) and serves the areas of South Coffs Harbour and North Coffs Harbour. Approximately 141 ML of treated water is released daily to the environment via a deep sea release pipeline off Boambee Beach, Coffs Harbour. </t>
  </si>
  <si>
    <t>~51,000</t>
  </si>
  <si>
    <t>Crescent Head outfall is managed by Kempsey Shire Council which accommodates one wastewater treatment plant (Crescent Head) and serves the areas of Crescent Head and Kundabung. Approximately 300 kL/day of treated water is discharges daily into the ocean at the south end of Little Nobby Headland directly under golf tree.</t>
  </si>
  <si>
    <t>~14,700</t>
  </si>
  <si>
    <t>~1,764</t>
  </si>
  <si>
    <t>Yamba ocean outfall is managed by Clarence Valley Council which operates by Yamba wastewater treatment plant. The plant services the areas of Yamba, Angourie and Wooloweyah. The plant treats approximately 2.5 ML of wastewater in dry weather, potentially reaching more than 3 times this flow during heavy rain periods. Treated effluent is discharged into the ocean via ebb-tide release within the Clarence River Channel 260 meters from the western end of Moriarty's Wall.</t>
  </si>
  <si>
    <t>~7,000</t>
  </si>
  <si>
    <t>~39,000</t>
  </si>
  <si>
    <t xml:space="preserve">Wonga Point ocean outfall accommodates one wastewater treatment plant (Bateau Bay) and services the areas of Bateau Bay, Blue Bay, Killarney Vale, Long Jetty, Shelly Beach, The Entrance, The Entrance North and Toowoon Bay. Approximately 36 ML/day of treated wastewater is discharged to the Pacific Ocean through 2400 m ocean outfall diffusers east of Bateau Bay WWTP on the edge of a rock shelf 60 meters north of Bateau Bay Beach. </t>
  </si>
  <si>
    <t>36 ML/day</t>
  </si>
  <si>
    <t>~160,000</t>
  </si>
  <si>
    <t>Winney Bay ocean outfall is managed by Central Coast Council which operates by Kincumber wastewater treatment plant. The plant serves the area of Erina, Kincumber, Green Point, Davistown, Saratoga, Avoca, Terrigal, Wamberal, Gosford, Wyoming, Narara, Lisarow and Kariong.  Kincumber WWTP also receives wastewater from Woy Woy WWTP which then discharges into the same outfall pipe to Winney Bay. Approximately 150 ML of treated water is discharged daily into the ocean via an outfall 4.5km east-northeast of Kincumber WWTP on edge of rock shelf 600m north of Winney Bay.</t>
  </si>
  <si>
    <t>~90,000</t>
  </si>
  <si>
    <t>~102,500</t>
  </si>
  <si>
    <t xml:space="preserve">~32,000 </t>
  </si>
  <si>
    <t>Ulladulla ocean outfall accommodates one wastewater treatment plant (Ulladulla) and serves the area of Ulladulla region and Milton. Treated effluent (20 ML/day) is used on a local sporting field and is also released via an extend ocean outfall 300m off Racecourse Beach, Ulladulla.</t>
  </si>
  <si>
    <t>~28,000</t>
  </si>
  <si>
    <t>Skennars Head outfall is managed by Ballina Water which accommodates one wastewater treatment plant (Lennox Head) and serves the areas of North Angels Beach, Elevations, Aspects, Coastal Grove, and Southern Cross K12. Approximately 6 ML/day of treated water is reused for irrigation and housing estates purposes and discharged the remaining unused via 1.5 m concrete submerged outfall pipes at Skennars headland.</t>
  </si>
  <si>
    <t>~18,000</t>
  </si>
  <si>
    <t>Batemans Bay ocean outfall accommodates one wastewater treatment plant (Batemans Bay) and serves the area of Batemans Bay, Catalina, Batehaven, Sunshine Bay, Denhams Beach, Surf Beach, Long Beach and Maloneys Beach, Lilli Pilli and Malua Bay. Approximately 25 ML/day of treated effluent is discharged to the Pacific Ocean through outfall pipe located between Wimbie Beach and Lilli Pilli Beach, and 8% on average is being reuse at Catalina Golf Course and Hanging Rock Sporting Fields.</t>
  </si>
  <si>
    <t>~4,000</t>
  </si>
  <si>
    <t>~6,300</t>
  </si>
  <si>
    <t>Logan River outfall accommodates one wastewater treatment plant (Loganholme), which serves the areas of Loganholme, Tanah Merah, Meadowbrook, Waterford West, Loganlea, Shailer Park, Cornubia and Carbrook. Approximately 75 ML (dry weather) or 225 ML (wet weather) of treated effluent is discharged via outfall pipe located on the Logan River at approx. 17 km AMTD. All the official data is based on or contains data provided by the State of Queensland (Department of Environment and Science) 2023.</t>
  </si>
  <si>
    <t>~55,000</t>
  </si>
  <si>
    <t>~10,700</t>
  </si>
  <si>
    <t>~30,740</t>
  </si>
  <si>
    <t>~25,000</t>
  </si>
  <si>
    <t>~24,814</t>
  </si>
  <si>
    <t>~71,851</t>
  </si>
  <si>
    <t>~45,185</t>
  </si>
  <si>
    <t>~2,250</t>
  </si>
  <si>
    <t>~63,000</t>
  </si>
  <si>
    <t>~133,000</t>
  </si>
  <si>
    <t>~15,200</t>
  </si>
  <si>
    <t>Gibson Island outfall accommodates one wastewater treatment plant (Gibson Island), which serves the areas of Belmont, Gumdale, Chandler, Rochedale, Kuraby, Eight Mile Plains, Mackenzie, and Carindale. The plant discharges approximately 100 ML/day into Brisbane River at 8 km AMTD. All the official data is based on or contains data provided by the State of Queensland (Department of Environment and Science) 2023.</t>
  </si>
  <si>
    <t>~68,000</t>
  </si>
  <si>
    <t>Luggage Point outfall accommodates one wastewater treatment plant (Luggage Point), which serves the area boundaries of South Brisbane, Woolloongabba, East Brisbane, Greenslopes, Enoggera, Upper Kedron, Fenny Grove-Bridgeman Downs, Bald Hills-Brighton, Shorncliffe,  Nudgee Beach, Brisbane Airport, and Fisherman Island. The plant, currently, release approximately 120 ML (dry weather) or 600 ML (wet weather) of treated sewage effluent to Brisbane River at 0 km AMTD. All the official data is based on or contains data provided by the State of Queensland (Department of Environment and Science) 2023.</t>
  </si>
  <si>
    <t>~830,000</t>
  </si>
  <si>
    <t>~315,000</t>
  </si>
  <si>
    <t>~125,000</t>
  </si>
  <si>
    <t>~37,000</t>
  </si>
  <si>
    <t>~45,000</t>
  </si>
  <si>
    <t>~30,000</t>
  </si>
  <si>
    <t>West Rockhampton has been decommissioned. All influent is redirected to South Rockhampton wastewater treatment plant.</t>
  </si>
  <si>
    <t>Caboolture River outfall accommodates one wastewater treatment plant (South Caboolture), which serves the areas of Caboolture, Caboolture South, Bellmere, Elimbah and Morayfield. Approximately 10 ML of treated effluent is released daily via 2 outfall pipes to the Caboolture River at 19 km AMTD. All the official data is based on or contains data provided by the State of Queensland (Department of Environment and Science) 2023.</t>
  </si>
  <si>
    <t>~27,000</t>
  </si>
  <si>
    <t>~22,300</t>
  </si>
  <si>
    <t>~895,000</t>
  </si>
  <si>
    <t>~290,000</t>
  </si>
  <si>
    <t>~13,000</t>
  </si>
  <si>
    <t>~21,000</t>
  </si>
  <si>
    <t>~1,050</t>
  </si>
  <si>
    <t>~2,900</t>
  </si>
  <si>
    <t xml:space="preserve">Currie ocean outfall accommodates one wastewater treatment plant (Currie) and serves mainly the Currie, King Island. Approximately 9.4 ML of treated effluent is discharged monthly into Bass Strait through an ocean outfall pipe </t>
  </si>
  <si>
    <t>~750</t>
  </si>
  <si>
    <t>The plant has been decommissioned. The influent from Electrona, Snug, Lower Snug and Conningham are diverted to Blackmans Bay wastewater treatment plant.</t>
  </si>
  <si>
    <t xml:space="preserve">Blackmans Bay outfall accommodates one wastewater treatment plant (Blackmans Bay). The plant services all areas within Kingborough Council. Approximately 5.5 ML of treated effluent is discharged daily into the lower Derwent River through  diffusers spanning 80m along an outfall pipe about 600 metres from the shore across a rock shelf into shallow water adjacent to a rocky outcrop. </t>
  </si>
  <si>
    <t>~38,000</t>
  </si>
  <si>
    <t>~11,000</t>
  </si>
  <si>
    <t>~13,600</t>
  </si>
  <si>
    <t>~680</t>
  </si>
  <si>
    <t>~32,000</t>
  </si>
  <si>
    <t>~1,150</t>
  </si>
  <si>
    <t>~5,200</t>
  </si>
  <si>
    <t>~32,200</t>
  </si>
  <si>
    <t>(FULLY REUSED) Richmond outfall accommodates one wastewater treatment plant (Richmond) and serves the area of Richmond. Approximately 91% of 188 KL/day treated effluent is being reused for irrigation purposes, while the rest is discharged into the Coal River.</t>
  </si>
  <si>
    <t>~12,000</t>
  </si>
  <si>
    <t>~32,500</t>
  </si>
  <si>
    <t>~14,500</t>
  </si>
  <si>
    <t>~18,300</t>
  </si>
  <si>
    <t>~600</t>
  </si>
  <si>
    <t>~11,600</t>
  </si>
  <si>
    <t>~6,900</t>
  </si>
  <si>
    <t>~1,300</t>
  </si>
  <si>
    <t>~4,800</t>
  </si>
  <si>
    <t>~3,200</t>
  </si>
  <si>
    <t>~16,700</t>
  </si>
  <si>
    <t>~271,000</t>
  </si>
  <si>
    <t>~1,350</t>
  </si>
  <si>
    <t>~77,000</t>
  </si>
  <si>
    <t>McGaurans Beach outfall is an EPA licenced ocean outfall, also known as the Saline Water Outfall Pipeline (SWOP). The SWOP is essential to the Victorian power industry. The outfall pipeline carries saline wastewater from 3 coal-feed power stations in the Latrobe Valley (Loy Yang A, Loy Yang B and Yallourn) and discharges it into McGaurans Beach, where it dilutes with seawater offshore. The pipeline was constructed in 1983. This outfall is located at McGaurans Beach. The mixing zone extends within 100m of the ocean outfall diffuser in the waters of Bass Strait.</t>
  </si>
  <si>
    <t>Delray Beach ocean outfall also known as regional outfall sewer (ROS) accommodates treated wastewater from the Gippsland Water Factory, as the largest wastewater treatment plant in Gippsland region, located in the Latrobe Valley.  Approximately 30 ML per day of Class C treated effluent is discharged through an EPA Licenced ocean outfall outlet pipe located at Delray Beach, Victoria. The treated effluent in the ROS is unsuitable for irrigation due to its high salt content. The mixing zone extends within an area 250m NW and SE and 2000m NE and SW of the submerged diffuser in Bass Strait.</t>
  </si>
  <si>
    <t>~1,600,000</t>
  </si>
  <si>
    <t>~950,000</t>
  </si>
  <si>
    <t>~168,000</t>
  </si>
  <si>
    <t>~250</t>
  </si>
  <si>
    <t>~3,500</t>
  </si>
  <si>
    <t>8.5 ML/day</t>
  </si>
  <si>
    <t>~205,000</t>
  </si>
  <si>
    <t>~790,000</t>
  </si>
  <si>
    <t>~740,000</t>
  </si>
  <si>
    <t>~76,500</t>
  </si>
  <si>
    <t>~40,600</t>
  </si>
  <si>
    <t>~1,692</t>
  </si>
  <si>
    <t>~135,500</t>
  </si>
  <si>
    <t>Diamond Bay North</t>
  </si>
  <si>
    <t>Diamond Bay South</t>
  </si>
  <si>
    <t>altona</t>
  </si>
  <si>
    <t>anglesea-wrp</t>
  </si>
  <si>
    <t>apollo-bay-wrp</t>
  </si>
  <si>
    <t>black-rock-wrp</t>
  </si>
  <si>
    <t>lorne-wrp</t>
  </si>
  <si>
    <t>delray-beach</t>
  </si>
  <si>
    <t>mcgaurans-beach</t>
  </si>
  <si>
    <t>boags-rock-eastern-treatment-plant</t>
  </si>
  <si>
    <t>ppb-western-treatment-plant</t>
  </si>
  <si>
    <t>warrnambool-wrp</t>
  </si>
  <si>
    <t>port-fairy-wrp</t>
  </si>
  <si>
    <t>portland</t>
  </si>
  <si>
    <t>toora</t>
  </si>
  <si>
    <t>phillip-island</t>
  </si>
  <si>
    <t>foster</t>
  </si>
  <si>
    <t>boags-rock-mt-martha-somers-boneo</t>
  </si>
  <si>
    <t>port-welshpool</t>
  </si>
  <si>
    <t>batemans-bay</t>
  </si>
  <si>
    <t>bellambi</t>
  </si>
  <si>
    <t>belmont</t>
  </si>
  <si>
    <t>bermagui</t>
  </si>
  <si>
    <t>bombo</t>
  </si>
  <si>
    <t>bondi</t>
  </si>
  <si>
    <t>boulder-bay</t>
  </si>
  <si>
    <t>burwood-beach-newcastle</t>
  </si>
  <si>
    <t>camden-haven</t>
  </si>
  <si>
    <t>coffs-harbour</t>
  </si>
  <si>
    <t>coniston-beach-wollongong</t>
  </si>
  <si>
    <t>crescent-head</t>
  </si>
  <si>
    <t>diamond-bay-1</t>
  </si>
  <si>
    <t>diamond-bay-2</t>
  </si>
  <si>
    <t>eden</t>
  </si>
  <si>
    <t>forster</t>
  </si>
  <si>
    <t>iluka</t>
  </si>
  <si>
    <t>long-nose-tomakin</t>
  </si>
  <si>
    <t>malabar</t>
  </si>
  <si>
    <t>merimbula</t>
  </si>
  <si>
    <t>narooma</t>
  </si>
  <si>
    <t>norah-head-toukley</t>
  </si>
  <si>
    <t>north-head</t>
  </si>
  <si>
    <t>penguin-heads-rems</t>
  </si>
  <si>
    <t>Penguin Heads (REMS)</t>
  </si>
  <si>
    <t>port-kembla</t>
  </si>
  <si>
    <t>potter-point-cronulla</t>
  </si>
  <si>
    <t>shellharbour</t>
  </si>
  <si>
    <t>skennars-head-lennox-head</t>
  </si>
  <si>
    <t>ulladulla</t>
  </si>
  <si>
    <t>vaucluse</t>
  </si>
  <si>
    <t>warriewood</t>
  </si>
  <si>
    <t>winney-bay-kincumber</t>
  </si>
  <si>
    <t>wonga-point-bateau-bay</t>
  </si>
  <si>
    <t>yamba</t>
  </si>
  <si>
    <t>berrimah</t>
  </si>
  <si>
    <t>galiwinku</t>
  </si>
  <si>
    <t>leanyer-sanderson</t>
  </si>
  <si>
    <t>ludmilla</t>
  </si>
  <si>
    <t>ludmilla-overflow</t>
  </si>
  <si>
    <t>burpengary-east</t>
  </si>
  <si>
    <t>caboolture-south</t>
  </si>
  <si>
    <t>carole-park</t>
  </si>
  <si>
    <t>cleveland-bay</t>
  </si>
  <si>
    <t>east-bundaberg-wwtp</t>
  </si>
  <si>
    <t>gibson-island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</si>
</sst>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_-* #,##0_-;\-* #,##0_-;_-* &quot;-&quot;??_-;_-@_-"/>
  </numFmts>
  <fonts count="3" x14ac:knownFonts="1">
    <font>
      <sz val="11"/>
      <color theme="1"/>
      <name val="Calibri"/>
      <family val="2"/>
      <scheme val="minor"/>
    </font>
    <font>
      <sz val="11"/>
      <color theme="1"/>
      <name val="Calibri"/>
      <family val="2"/>
      <scheme val="minor"/>
    </font>
    <font>
      <sz val="11"/>
      <color rgb="FF222222"/>
      <name val="Calibri"/>
      <family val="2"/>
      <scheme val="minor"/>
    </font>
  </fonts>
  <fills count="2">
    <fill>
      <patternFill patternType="none"/>
    </fill>
    <fill>
      <patternFill patternType="gray125"/>
    </fill>
  </fills>
  <borders count="2">
    <border>
      <left/>
      <right/>
      <top/>
      <bottom/>
      <diagonal/>
    </border>
    <border>
      <left/>
      <right/>
      <top/>
      <bottom style="medium">
        <color auto="1"/>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1" xfId="0" applyBorder="1"/>
    <xf numFmtId="3" fontId="0" fillId="0" borderId="0" xfId="0" applyNumberFormat="1"/>
    <xf numFmtId="3" fontId="0" fillId="0" borderId="0" xfId="0" applyNumberFormat="1" applyAlignment="1">
      <alignment vertical="top"/>
    </xf>
    <xf numFmtId="0" fontId="0" fillId="0" borderId="0" xfId="0" pivotButton="1"/>
    <xf numFmtId="3" fontId="0" fillId="0" borderId="0" xfId="1" applyNumberFormat="1" applyFont="1" applyAlignment="1">
      <alignment horizontal="right" vertical="top"/>
    </xf>
    <xf numFmtId="0" fontId="0" fillId="0" borderId="0" xfId="1" applyNumberFormat="1" applyFont="1" applyAlignment="1">
      <alignment horizontal="right" vertical="top"/>
    </xf>
    <xf numFmtId="164" fontId="0" fillId="0" borderId="0" xfId="1" applyNumberFormat="1" applyFont="1"/>
    <xf numFmtId="0" fontId="0" fillId="0" borderId="0" xfId="0" applyAlignment="1">
      <alignment vertical="top"/>
    </xf>
    <xf numFmtId="0" fontId="2" fillId="0" borderId="0" xfId="0" applyFont="1" applyAlignment="1">
      <alignment vertical="top"/>
    </xf>
    <xf numFmtId="3" fontId="0" fillId="0" borderId="0" xfId="0" applyNumberFormat="1" applyAlignment="1">
      <alignment horizontal="left" vertical="top"/>
    </xf>
  </cellXfs>
  <cellStyles count="2">
    <cellStyle name="Comma" xfId="1" builtinId="3"/>
    <cellStyle name="Normal" xfId="0" builtinId="0"/>
  </cellStyles>
  <dxfs count="60">
    <dxf>
      <numFmt numFmtId="0" formatCode="General"/>
      <alignment horizontal="righ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outline="0">
        <top style="medium">
          <color auto="1"/>
        </top>
      </border>
    </dxf>
    <dxf>
      <alignment horizontal="left" vertical="top" textRotation="0" wrapText="0" indent="0" justifyLastLine="0" shrinkToFit="0" readingOrder="0"/>
    </dxf>
    <dxf>
      <border outline="0">
        <bottom style="medium">
          <color auto="1"/>
        </bottom>
      </border>
    </dxf>
    <dxf>
      <numFmt numFmtId="3" formatCode="#,##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outline="0">
        <top style="medium">
          <color auto="1"/>
        </top>
      </border>
    </dxf>
    <dxf>
      <alignment horizontal="left" vertical="top" textRotation="0" wrapText="0" indent="0" justifyLastLine="0" shrinkToFit="0" readingOrder="0"/>
    </dxf>
    <dxf>
      <border outline="0">
        <bottom style="medium">
          <color auto="1"/>
        </bottom>
      </border>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border outline="0">
        <top style="medium">
          <color auto="1"/>
        </top>
      </border>
    </dxf>
    <dxf>
      <alignment horizontal="left" vertical="top" textRotation="0" wrapText="0" indent="0" justifyLastLine="0" shrinkToFit="0" readingOrder="0"/>
    </dxf>
    <dxf>
      <border outline="0">
        <bottom style="medium">
          <color auto="1"/>
        </bottom>
      </border>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bottom style="medium">
          <color auto="1"/>
        </bottom>
      </border>
    </dxf>
    <dxf>
      <border>
        <top style="medium">
          <color auto="1"/>
        </top>
        <bottom style="medium">
          <color auto="1"/>
        </bottom>
      </border>
    </dxf>
  </dxfs>
  <tableStyles count="1" defaultTableStyle="TableStyleMedium2" defaultPivotStyle="PivotStyleLight16">
    <tableStyle name="Table Style 1" pivot="0" count="2" xr9:uid="{0155769C-7771-411A-9EA1-22304117E97C}">
      <tableStyleElement type="headerRow" dxfId="59"/>
      <tableStyleElement type="totalRow" dxfId="5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Qurratu Rohmana" refreshedDate="44972.473567824076" createdVersion="8" refreshedVersion="8" minRefreshableVersion="3" recordCount="192" xr:uid="{4CD6329E-08C0-4AC8-81A5-9633D81F71F9}">
  <cacheSource type="worksheet">
    <worksheetSource name="Table1"/>
  </cacheSource>
  <cacheFields count="13">
    <cacheField name="codename" numFmtId="0">
      <sharedItems/>
    </cacheField>
    <cacheField name="name" numFmtId="0">
      <sharedItems count="192">
        <s v="Batemans Bay"/>
        <s v="Bellambi"/>
        <s v="Belmont"/>
        <s v="Bermagui"/>
        <s v="Bombo"/>
        <s v="Bondi"/>
        <s v="Boulder Bay"/>
        <s v="Burwood beach (Newcastle)"/>
        <s v="Camden Haven"/>
        <s v="Coffs Harbour"/>
        <s v="Coniston Beach (Wollongong)"/>
        <s v="Crescent Head"/>
        <s v="Diamond Bay 1"/>
        <s v="Diamond Bay 2"/>
        <s v="Eden"/>
        <s v="Forster"/>
        <s v="Iluka"/>
        <s v="Long Nose (Tomakin)"/>
        <s v="Malabar"/>
        <s v="Merimbula"/>
        <s v="Narooma"/>
        <s v="Norah Head (Toukley)"/>
        <s v="North Head"/>
        <s v="Penguin Heads"/>
        <s v="Port Kembla"/>
        <s v="Potter Point (Cronulla)"/>
        <s v="Shellharbour"/>
        <s v="Skennars Head (Lennox Head)"/>
        <s v="Ulladulla"/>
        <s v="Vaucluse"/>
        <s v="Warriewood"/>
        <s v="Winney Bay"/>
        <s v="Wonga Point (Bateau Bay)"/>
        <s v="Yamba"/>
        <s v="Berrimah"/>
        <s v="Galiwinku"/>
        <s v="Leanyer Sanderson"/>
        <s v="Ludmilla"/>
        <s v="Ludmilla overflow"/>
        <s v="Maningrida"/>
        <s v="Milikapiti"/>
        <s v="Milingimbi"/>
        <s v="Milyakburra"/>
        <s v="Minjilang"/>
        <s v="Palmerston"/>
        <s v="Pirlangimpi"/>
        <s v="Warruwi"/>
        <s v="Wurrumiyanga"/>
        <s v="Yirrkala"/>
        <s v="Beenleigh"/>
        <s v="Bowen"/>
        <s v="Bundamba"/>
        <s v="Burpengary East"/>
        <s v="Caboolture South"/>
        <s v="Cannonvale"/>
        <s v="Capalaba"/>
        <s v="Carole Park"/>
        <s v="Cleveland Bay"/>
        <s v="Coolum"/>
        <s v="Coombabah"/>
        <s v="East Bundaberg"/>
        <s v="Edmonton"/>
        <s v="Elanora"/>
        <s v="Eli Creek (Hervey Bay)"/>
        <s v="Fairfield"/>
        <s v="Gibson Island"/>
        <s v="Gladstone"/>
        <s v="Goodna"/>
        <s v="Innisfail"/>
        <s v="Karana Downs"/>
        <s v="Kawana"/>
        <s v="Landsborough"/>
        <s v="Loganholme"/>
        <s v="Lucinda"/>
        <s v="Luggage Point"/>
        <s v="Mackay North (Bucasia)"/>
        <s v="Mackay Southern"/>
        <s v="Marlin Coast"/>
        <s v="Maroochydore"/>
        <s v="Maryborough"/>
        <s v="Merrimac"/>
        <s v="Millbank"/>
        <s v="Mt St John"/>
        <s v="Murrumba Downs"/>
        <s v="Nambour"/>
        <s v="North Rockhampton"/>
        <s v="Oxley"/>
        <s v="Port Douglas"/>
        <s v="Pulgul Creek"/>
        <s v="Redcliffe"/>
        <s v="Sandgate"/>
        <s v="South Rockhampton"/>
        <s v="South Trees Inlet"/>
        <s v="Southern WWTP (Woree)"/>
        <s v="Thorneside"/>
        <s v="Tin Can Bay"/>
        <s v="Victoria Point"/>
        <s v="Wacol"/>
        <s v="West Rockhampton"/>
        <s v="Wynnum"/>
        <s v="Bolivar High Salinity"/>
        <s v="Bolivar WWTP"/>
        <s v="Christies Beach-Northern"/>
        <s v="Christies Beach-Southern"/>
        <s v="Finger Point"/>
        <s v="Glenelg"/>
        <s v="Port Augusta East"/>
        <s v="Port Lincoln"/>
        <s v="Port Pirie"/>
        <s v="Whyalla"/>
        <s v="Bicheno"/>
        <s v="Blackmans Bay"/>
        <s v="Boat Harbour"/>
        <s v="Bridgewater"/>
        <s v="Bridport"/>
        <s v="Cambridge/airport"/>
        <s v="Cameron Bay"/>
        <s v="Currie"/>
        <s v="Cygnet "/>
        <s v="Dover"/>
        <s v="East Strahan"/>
        <s v="Electrona "/>
        <s v="George Town"/>
        <s v="Hoblers Bridge"/>
        <s v="Macquarie Point"/>
        <s v="Margate"/>
        <s v="Midway Point"/>
        <s v="Newnham"/>
        <s v="Orford"/>
        <s v="Pardoe"/>
        <s v="Port Arthur"/>
        <s v="Port Sorell"/>
        <s v="Prince of Wales Bay"/>
        <s v="Richmond"/>
        <s v="Risdon (east)"/>
        <s v="Riverside"/>
        <s v="Rokeby"/>
        <s v="Rosny"/>
        <s v="Burnie"/>
        <s v="Selfs Point"/>
        <s v="Sisters Beach"/>
        <s v="Smithton"/>
        <s v="Somerset"/>
        <s v="Sorell"/>
        <s v="St Helens"/>
        <s v="Stanley"/>
        <s v="Ti-tree Bend"/>
        <s v="Triabunna"/>
        <s v="Turners Beach"/>
        <s v="Ulverstone"/>
        <s v="Wynyard"/>
        <s v="Altona"/>
        <s v="Anglesea WRP"/>
        <s v="Apollo Bay WRP"/>
        <s v="Baxter's Beach"/>
        <s v="Black Rock WRP"/>
        <s v="Boags Rock (Eastern Treatment Plant)"/>
        <s v="Boags Rock (Mt Martha, Somers, Boneo)"/>
        <s v="Delray Beach"/>
        <s v="Foster"/>
        <s v="Lorne WRP"/>
        <s v="McGaurans Beach"/>
        <s v="Phillip Island"/>
        <s v="Port Fairy Domestic WRP"/>
        <s v="Port Fairy Industrial WRP"/>
        <s v="Port Welshpool"/>
        <s v="Portland"/>
        <s v="Toora"/>
        <s v="Warrnambool WRP"/>
        <s v="Werribee (Port Phillip Bay)"/>
        <s v="Alkimos"/>
        <s v="Beenyup"/>
        <s v="Bunbury"/>
        <s v="Busselton (North Wetlands)"/>
        <s v="Busselton (South Wetlands)"/>
        <s v="Christmas Island"/>
        <s v="East Rockingham"/>
        <s v="Home Island"/>
        <s v="Point Peron"/>
        <s v="Subiaco"/>
        <s v="Wickham"/>
        <s v="Woodman Point"/>
        <s v="Rubyanna"/>
        <s v="Bargara"/>
        <s v="Bundaberg North"/>
        <s v="Geeveston"/>
        <s v="Latrobe (see Pardoe)"/>
        <s v="Luggage Point Advanced"/>
        <s v="Beaconsfield"/>
        <s v="Beauty Point"/>
        <s v="Legana"/>
        <s v="Swansea"/>
      </sharedItems>
    </cacheField>
    <cacheField name="state" numFmtId="0">
      <sharedItems count="7">
        <s v="New South Wales"/>
        <s v="Northern Territory"/>
        <s v="Queensland"/>
        <s v="South Australia"/>
        <s v="Tasmania"/>
        <s v="Victoria"/>
        <s v="Western Australia"/>
      </sharedItems>
    </cacheField>
    <cacheField name="latitude" numFmtId="0">
      <sharedItems containsString="0" containsBlank="1" containsNumber="1" minValue="-43.315851000000002" maxValue="-10.432289000000001"/>
    </cacheField>
    <cacheField name="longitude" numFmtId="0">
      <sharedItems containsString="0" containsBlank="1" containsNumber="1" minValue="96.893388000000002" maxValue="153.60838000000001"/>
    </cacheField>
    <cacheField name="licence" numFmtId="0">
      <sharedItems containsBlank="1" containsMixedTypes="1" containsNumber="1" containsInteger="1" minValue="211" maxValue="74369"/>
    </cacheField>
    <cacheField name="authority" numFmtId="0">
      <sharedItems count="43">
        <s v="Eurobodalla Shire Council"/>
        <s v="Sydney Water"/>
        <s v="Hunter Water"/>
        <s v="Bega Shire Council"/>
        <s v="Port Macquarie-Hastings Shire Council"/>
        <s v="Coffs Harbour City Council"/>
        <s v="Kempsey Shire Council"/>
        <s v="MidCoast Council"/>
        <s v="Clarence Valley Council"/>
        <s v="Central Coast Council"/>
        <s v="Shoalhaven Water"/>
        <s v="Ballina Shire Council"/>
        <s v="Power and Water Corporation"/>
        <s v="Logan Water"/>
        <s v="Whitsunday Regional Council"/>
        <s v="Queensland Urban Utilities"/>
        <s v="Unity Water"/>
        <s v="Redland City Council"/>
        <s v="Townsville Regional Council"/>
        <s v="City Of Gold Coast"/>
        <s v="Bundaberg Regional Council"/>
        <s v="Cairns Regional Council"/>
        <s v="Wide Bay Water"/>
        <s v="Gladstone Regional Council"/>
        <s v="Cassowary Coast Regional Council"/>
        <s v="Hinchinbrook Shire Council"/>
        <s v="Mackay Regional Council"/>
        <s v="Rockhampton Regional Council"/>
        <s v="Douglas Shire Council"/>
        <s v="Gympie Regional Council"/>
        <s v="South Australian Water Corporation"/>
        <s v="TasWater"/>
        <s v="Port Arthur Historical Site Management Authority"/>
        <s v="City West Water"/>
        <s v="Barwon Water"/>
        <s v="South Gippsland Water"/>
        <s v="Melbourne Water"/>
        <s v="South East Water"/>
        <s v="Gippsland Water"/>
        <s v="Westernport Water Corporation"/>
        <s v="Wannon Water"/>
        <s v="Water Corporation"/>
        <s v="Veolia Water"/>
      </sharedItems>
    </cacheField>
    <cacheField name="scale" numFmtId="0">
      <sharedItems containsBlank="1"/>
    </cacheField>
    <cacheField name="treatment" numFmtId="0">
      <sharedItems containsBlank="1" count="13">
        <s v="Tertiary"/>
        <s v="Primary"/>
        <s v="Secondary"/>
        <s v="Untreated"/>
        <s v="mechanical and biological processes "/>
        <s v="Secondary - Waste Stabilisation Ponds"/>
        <m/>
        <s v="Chemically assisted primary"/>
        <s v="Biological nutrient removal"/>
        <s v="Activated Sludge and Tertiary"/>
        <s v="Advanced secondary"/>
        <s v="Primary " u="1"/>
        <s v="Primary " u="1"/>
      </sharedItems>
    </cacheField>
    <cacheField name="population" numFmtId="0">
      <sharedItems containsBlank="1" containsMixedTypes="1" containsNumber="1" containsInteger="1" minValue="0" maxValue="190000"/>
    </cacheField>
    <cacheField name="description" numFmtId="0">
      <sharedItems containsBlank="1" longText="1"/>
    </cacheField>
    <cacheField name="type" numFmtId="0">
      <sharedItems/>
    </cacheField>
    <cacheField name="alink"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2">
  <r>
    <s v="Batemans Bay"/>
    <x v="0"/>
    <x v="0"/>
    <n v="-35.762847999999998"/>
    <n v="150.2192163"/>
    <n v="1397"/>
    <x v="0"/>
    <s v="&gt; 1000-5000 ML"/>
    <x v="0"/>
    <s v="~16,500 "/>
    <s v="Batemans Bay ocean outfall accommodates one wastewater treatment plant (Batemans Bay) and serves the area of North Batemans Bay, Batemans Bay, Maloneys Beach, Long Beach, Surf Beach, Lilli Pilli and Malua Bay. Approximately 25000 KL per day of treated effluent is discharged to the Pacific Ocean through outfall pipe located between Wimbie Beach and Lilli Pilli Beach, and 8% on average is being reuse at Catalina Golf Course and Hanging Rock Sporting Fields."/>
    <s v="Ocean"/>
    <s v="https://www.esc.nsw.gov.au/"/>
  </r>
  <r>
    <s v="Bellambi"/>
    <x v="1"/>
    <x v="0"/>
    <n v="-34.372067000000001"/>
    <n v="150.92843300000001"/>
    <n v="218"/>
    <x v="1"/>
    <s v="&gt; 20000-30000 ML"/>
    <x v="1"/>
    <m/>
    <s v="Bellambi ocean outfall is mainly used for overflow during wet weather only. This outfall is connected to Wollongong (Coniston Beach) treatment plants. The outfall is located at the end of Bellambi Point. For more informartion regarding the population please see Wollongong (Coniston Beach)."/>
    <s v="Ocean"/>
    <s v="https://www.sydneywater.com.au/"/>
  </r>
  <r>
    <s v="Belmont"/>
    <x v="2"/>
    <x v="0"/>
    <n v="-33.056950000000001"/>
    <n v="151.67776699999999"/>
    <n v="1771"/>
    <x v="2"/>
    <s v="&gt; 20000-30000 ML"/>
    <x v="2"/>
    <s v="~64,400"/>
    <s v="Belmont outfall is managed by Hunter Water which accommodates four wastewater treatment plants (Belmont, Edgeworth, Toronto, and Dora Creek) and serves the areas of the eastern side of Lake Macquarie from Charlestown and Redhead in the North, to Swansea in the South. Approximately 30 ML of treated effluent is discharged to the Pacific Ocean via 1.5 km ocean outfall which consists of 112 diffusers."/>
    <s v="Ocean"/>
    <s v="https://www.hunterwater.com.au/"/>
  </r>
  <r>
    <s v="Bermagui"/>
    <x v="3"/>
    <x v="0"/>
    <n v="-36.443817000000003"/>
    <n v="150.07431700000001"/>
    <n v="1738"/>
    <x v="3"/>
    <s v="&gt; 219-1000 ML"/>
    <x v="0"/>
    <s v="~6,000"/>
    <s v="Bermagui ocean outfall accommodates one wastewater treatment plant (Bermagui) and serves the area of Bermagui, Fairhaven, Beauty Point, and Wallaga Lake Heights. Approximately 1200 KL per day of treated effluent is reused at Bermagui Country Club Golf Course, and discharged the remaining effluent to the Pacific Ocean through outlet pipe at the rock platform on the southern end of Beares Beach."/>
    <s v="Ocean"/>
    <s v="https://begavalley.nsw.gov.au/"/>
  </r>
  <r>
    <s v="Bombo"/>
    <x v="4"/>
    <x v="0"/>
    <n v="-34.652059999999999"/>
    <n v="150.863305"/>
    <n v="2269"/>
    <x v="1"/>
    <s v="&gt; 1000-5000 ML"/>
    <x v="2"/>
    <s v="~15,000 "/>
    <s v="Bombo ocean outfalls accommodates one wastewater treatment plant (Bombo) and serves the area of Minnamura, Bombo, and Kiama. Approximately 700 KL per day of treated effluent is discharged to the Pacific Ocean through outfall located off Bombo Headland."/>
    <s v="Ocean"/>
    <s v="https://www.sydneywater.com.au/"/>
  </r>
  <r>
    <s v="Bondi"/>
    <x v="5"/>
    <x v="0"/>
    <n v="-33.894500000000001"/>
    <n v="151.306667"/>
    <n v="1688"/>
    <x v="1"/>
    <s v="&gt; 30000 ML"/>
    <x v="1"/>
    <s v="~450,000"/>
    <s v="Bondi ocean outfall accommodates one wastewater treatment plant (Bondi) and serves the area of Leichhardt, Sydney inner city, and North Eastern suburbs. This outfall discharges approximately 120 ML per day into the Pacific Ocean via 512 m diffuser zone located 2.2 km from shoreline, and 63 m water depth."/>
    <s v="Ocean"/>
    <s v="https://www.sydneywater.com.au/"/>
  </r>
  <r>
    <s v="Boulder Bay"/>
    <x v="6"/>
    <x v="0"/>
    <n v="-32.763967000000001"/>
    <n v="152.16125"/>
    <n v="358"/>
    <x v="2"/>
    <s v="&gt; 1000-5000 ML"/>
    <x v="2"/>
    <n v="45000"/>
    <s v="Boulder Bay ocean outfall is managed by Hunter Water which accommodates one wastewater treatment plant (Boulder Bay) and servers the areas of Nelson Bay, Fisherman Bay, Salamander Bay, Shoal Bay, Dutchmans Bay, Corletter, Boat Harbour, and Anna Bay. Approximately 9 ML of treated effluent is discharged to the Pacific Ocean via ocean outfall diffusers 750 metres off shore."/>
    <s v="Ocean"/>
    <s v="https://www.hunterwater.com.au/"/>
  </r>
  <r>
    <s v="Burwood Beach"/>
    <x v="7"/>
    <x v="0"/>
    <n v="-32.970283000000002"/>
    <n v="151.74721700000001"/>
    <n v="1683"/>
    <x v="2"/>
    <s v="&gt; 20000-30000 ML"/>
    <x v="2"/>
    <n v="190000"/>
    <s v="Burwood Beach ocean outfall is managed by Hunter Water which accommodates two wastewater treatment plants (Burwood Beach and Shortland) and serves the Newcastle City area and surrounding suburbs including Wallsend, Mayfield, Charlestown, and Dudley. Approximately 5091 ML per year water is recycled and reused as drinking water substitution, industrial process water, and irrigation. All treated effluent is discharged to the Pacific Ocean via 1.5 km ocean outfall diffusers."/>
    <s v="Ocean"/>
    <s v="https://www.hunterwater.com.au/"/>
  </r>
  <r>
    <s v="Camden Head"/>
    <x v="8"/>
    <x v="0"/>
    <n v="-31.662973999999998"/>
    <n v="152.8221987"/>
    <n v="805"/>
    <x v="4"/>
    <s v="&gt;1000-5000 ML"/>
    <x v="0"/>
    <n v="15000"/>
    <s v="Camden Haven outfall is managed by Port Macquarie Hastings Shire which accommodates one wastewater treatment plant (Dunbogan) and serves the area of Dunbogan. Approximately 10800 KL of treated water is discharged daily into the ocean at southern end of Camden Haven."/>
    <s v="Ocean"/>
    <s v="https://www.pmhc.nsw.gov.au/"/>
  </r>
  <r>
    <s v="Coffs Harbour"/>
    <x v="9"/>
    <x v="0"/>
    <n v="-30.322766099999999"/>
    <n v="153.13199159999999"/>
    <n v="573"/>
    <x v="5"/>
    <s v="&gt;1000-5000 ML"/>
    <x v="0"/>
    <s v="~29,000"/>
    <s v="Coffs Harbour deep sea released is managed by Coffs Harbour City Council which accommodates one wastewater treatment plant (Coffs Harbour) and serves the areas of South Coffs Harbour and North Coffs Harbour. Approximately 141400 KL of treated water is released daily to the environment via a deep sea release pipeline off Boambee Beach, Coffs Harbour. "/>
    <s v="Ocean"/>
    <s v="https://www.coffsharbour.nsw.gov.au/"/>
  </r>
  <r>
    <s v="Wollongong"/>
    <x v="10"/>
    <x v="0"/>
    <n v="-34.443686"/>
    <n v="150.909561"/>
    <n v="218"/>
    <x v="1"/>
    <s v="&gt; 20000-30000 ML"/>
    <x v="0"/>
    <s v="~213,000"/>
    <s v="Coniston Beach ocean outfall accommodates three wastewater treatment plants (Bellambi, Wollongong, and Port Kembla) and serves the areas of Wollongong, Dapto, and Port Kembla. Approximately 42000 KL per day of treated effluent is discharged to the ocean which is located one kilometre east of the treatment plant. "/>
    <s v="Ocean"/>
    <s v="https://www.sydneywater.com.au/"/>
  </r>
  <r>
    <s v="Crescent Head"/>
    <x v="11"/>
    <x v="0"/>
    <n v="-31.182264"/>
    <n v="152.96902499999999"/>
    <n v="577"/>
    <x v="6"/>
    <s v="&gt;219-1000 ML"/>
    <x v="2"/>
    <s v="~2,200"/>
    <s v="Crescent Head outfall is managed by Kempsey Shire Council which accommodates one wastewater treatment plant (Crescent Head) and serves the areas of Crescent Head and Kundabung. Approximately 4580 KL of treated water is discharges daily into the ocean at the south end of Little Nobby Headland directly under golf tree."/>
    <s v="Ocean"/>
    <s v="http://www.kempsey.nsw.gov.au/"/>
  </r>
  <r>
    <s v="Diamond Bay 1"/>
    <x v="12"/>
    <x v="0"/>
    <n v="-33.863317000000002"/>
    <n v="151.28334699999999"/>
    <n v="1688"/>
    <x v="1"/>
    <s v="30 ML/day"/>
    <x v="3"/>
    <s v="~3500"/>
    <s v="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Diamond Bay 1 and Diamond Bay 2 outfalls are located within the Waverley LGA, in the suburbs of Vaucluse and Dover Heights, respectively. DB1 is situated about 60 m north of Kimberly Street, south of Rosa Gully, at the base of a 25-30 m high cliff."/>
    <s v="Ocean"/>
    <s v="https://www.sydneywater.com.au/"/>
  </r>
  <r>
    <s v="Diamond Bay 2"/>
    <x v="13"/>
    <x v="0"/>
    <n v="-33.865248999999999"/>
    <n v="151.283918"/>
    <n v="1688"/>
    <x v="1"/>
    <s v="10 ML/day"/>
    <x v="3"/>
    <s v="~3500"/>
    <s v="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Diamond Bay 1 and Diamond Bay 2 outfalls are located within the Waverley LGA, in the suburbs of Vaucluse and Dover Heights, respectively. DB2 is located about 250 m south of DB1, at the base of a 25-30 m high cliff adjacent to the eastern extent of Oceanview Avenue (Eastern Reserve)"/>
    <s v="Ocean"/>
    <s v="https://www.sydneywater.com.au/"/>
  </r>
  <r>
    <s v="Eden"/>
    <x v="14"/>
    <x v="0"/>
    <n v="-37.067034"/>
    <n v="149.91248400000001"/>
    <n v="1740"/>
    <x v="3"/>
    <s v="&gt; 219-1000 ML"/>
    <x v="2"/>
    <s v="~8,000"/>
    <s v="Eden ocean outfall accommodates one wastewater treatment plant (Eden) and serves the area of Eden and North Eden. Approximately 2000 KL per day is discharged to the Pacific Ocean through an outfall pipe on northern headland of Yallumgao Cove, Eden."/>
    <s v="Ocean"/>
    <s v="https://begavalley.nsw.gov.au/"/>
  </r>
  <r>
    <s v="Forster"/>
    <x v="15"/>
    <x v="0"/>
    <n v="-32.233194400000002"/>
    <n v="152.55770240000001"/>
    <n v="2562"/>
    <x v="7"/>
    <s v="&gt; 1000-5000 ML"/>
    <x v="0"/>
    <s v="~35,000"/>
    <s v="Forster outfall is managed by Midcoast Water which accommodates one wastewater treatment plant (Forster). The treatment plant serves Forster, Green Point, Pacific Palms, Smiths Lake and Tarbuck Bay areas. Approximately 23000 KL of treated water is discharged daily into the ocean via the ocean outfall at Janies Corner, northern end of Seven Mile Beach."/>
    <s v="Ocean"/>
    <s v="https://www.midcoast.nsw.gov.au/"/>
  </r>
  <r>
    <s v="Iluka"/>
    <x v="16"/>
    <x v="0"/>
    <n v="-29.419597"/>
    <n v="153.34819999999999"/>
    <n v="20323"/>
    <x v="8"/>
    <s v="&gt; 219-1000 ML"/>
    <x v="0"/>
    <s v="~4,500"/>
    <s v="Iluka ocean outfall is managed by Clarence Valley Council which operates by Iluka wastewater treatment plant. The plant serves the area of Iluka with peak population of 5,800 during the holiday period.  Approximately 1.9 ML of treated water is discharged daily into the ocean via ebb-tide release within the Clarence River Channel 256 meters from the western end of Moriarty's Wall."/>
    <s v="Ocean"/>
    <s v="https://www.clarence.nsw.gov.au/"/>
  </r>
  <r>
    <s v="Tomakin"/>
    <x v="17"/>
    <x v="0"/>
    <n v="-35.835183000000001"/>
    <n v="150.20811699999999"/>
    <n v="2851"/>
    <x v="0"/>
    <s v="&gt; 219-1000 ML"/>
    <x v="0"/>
    <s v="~3,400 "/>
    <s v="Long Nose ocean outfalls accommodates one wastewater treatment plant (Tomakin) and serves the area of Mogo, Tomakin, Mossy Point, and Broulee. Approximately 14000 KL per day of treated effluent is discharged through a submerged outfall pipe at Long Nose Point. "/>
    <s v="Ocean"/>
    <s v="https://www.esc.nsw.gov.au/"/>
  </r>
  <r>
    <s v="Malabar"/>
    <x v="18"/>
    <x v="0"/>
    <n v="-33.987000000000002"/>
    <n v="151.306667"/>
    <n v="372"/>
    <x v="1"/>
    <s v="&gt; 30000 ML"/>
    <x v="1"/>
    <s v="~1,700,000 "/>
    <s v="Malabar ocean outfall accommodates one wastewater treatment plant (Malabar) and serves the areas of South Eastern suburbs, Botany, Marrickville, Canada Bay, Auburn, Kogarah, Rockdale, Hurstville, Canterbury, and Bankstown. Approximately 498 ML per day of treated effluent is discharged to the Pacific Ocean through 720 m diffuser located 3.6 km off shoreline with 82 m depth."/>
    <s v="Ocean"/>
    <s v="https://www.sydneywater.com.au/"/>
  </r>
  <r>
    <s v="Merimbula"/>
    <x v="19"/>
    <x v="0"/>
    <n v="-36.919651000000002"/>
    <n v="149.903538"/>
    <n v="1741"/>
    <x v="3"/>
    <s v="&gt; 219-1000 ML"/>
    <x v="0"/>
    <s v="~15,500"/>
    <s v="Merimbula ocean outfall accommodates one wastewater treatment plant (Merimbula) and serves the area of Merimbula, Pambula Beach, Pambula, South Pambula, and Acacia Ponds. Approximately 4000 KL per day of treated water is reused at Pambula Merimbula Golf Course and discharged through outlet pipe at Merimbula Beach."/>
    <s v="Ocean"/>
    <s v="https://begavalley.nsw.gov.au/"/>
  </r>
  <r>
    <s v="Narooma"/>
    <x v="20"/>
    <x v="0"/>
    <n v="-36.193150000000003"/>
    <n v="150.13419999999999"/>
    <n v="1398"/>
    <x v="0"/>
    <s v="&gt; 219-1000 ML"/>
    <x v="0"/>
    <s v="~5,300 "/>
    <s v="Narooma outfalls accommodates one wastewater treatment plant (Narooma) and serves the area of Narooma, Dalmeny, and Kianga. Approximately 20000 KL per day of treated effluent is discharged through a submerged ocean outfall pipe off the rock shelf, 240 meters east of Dalmeny Drive Bridge."/>
    <s v="Ocean"/>
    <s v="https://www.esc.nsw.gov.au/"/>
  </r>
  <r>
    <s v="Toukley"/>
    <x v="21"/>
    <x v="0"/>
    <n v="-33.283166999999999"/>
    <n v="151.57773299999999"/>
    <n v="2647"/>
    <x v="9"/>
    <s v="&gt; 10000-20000 ML"/>
    <x v="4"/>
    <s v="~100000"/>
    <s v="Norah Head ocean outfall accommodates five wastewater treatment plants (Toukley, Gwandalan, Mannering Park, Charmhaven and Wyong South) and serves more than 25000 properties. Approximately 40000 KL of treated wastewater is discharged to the Pacific Ocean through 2800 meters east of Toukley WWTP on the edge of rock shelf below Norah Head Light House. There is also a point of discharge to sand dunes behind the Norah Head ocean outfall."/>
    <s v="Ocean"/>
    <s v="https://www.centralcoast.nsw.gov.au/"/>
  </r>
  <r>
    <s v="North Head"/>
    <x v="22"/>
    <x v="0"/>
    <n v="-33.8245"/>
    <n v="151.35050000000001"/>
    <n v="378"/>
    <x v="1"/>
    <s v="&gt; 30000 ML"/>
    <x v="1"/>
    <s v="~700,000 "/>
    <s v="North Head ocean outfall accommodates one wastewater treatment plant (North Head) and serves the area of Manly and surrounding suburbs taking in an area bound approximately by Chatswood, Macquarie Park, Parramatta, Lidcombe, and Sydney Olympic Park. The outfall discharges 307.9 ML per day into the Pacific Ocean located 3.7 kilometres from shoreline east of Blue Fish Point cliff, 65 m water depth, and 762 m diffuser zone."/>
    <s v="Ocean"/>
    <s v="https://www.sydneywater.com.au/"/>
  </r>
  <r>
    <s v="REMS"/>
    <x v="23"/>
    <x v="0"/>
    <n v="-34.931600000000003"/>
    <n v="150.78348299999999"/>
    <n v="2419"/>
    <x v="10"/>
    <s v="&gt; 1000-5000 ML"/>
    <x v="0"/>
    <s v="~63,000 "/>
    <s v="Penguin Head ocean outfall is under authorization of Northern Shoalhaven reclaimed water management scheme (REMS) which accommodates four wastewater treatment plant (Vincentia, Culburra, Callala, and St Georges Basin) and serves the surrounding area of Vincentia, Culburra, and Callala. Approximately 20000 KL per day of treated effluent is discharged to the Pacific Ocean through REMS ocean release point located at Penguin Head, Culburra Beach. The EPA also allows an Emergency Release Point to Jervis Bay located at Plantation Point to a maximum of 7780 kl per day."/>
    <s v="Ocean"/>
    <s v="https://shoalwater.nsw.gov.au/"/>
  </r>
  <r>
    <s v="Port Kembla"/>
    <x v="24"/>
    <x v="0"/>
    <n v="-34.495333000000002"/>
    <n v="150.92058299999999"/>
    <n v="218"/>
    <x v="1"/>
    <s v="&gt; 20000-30000 ML"/>
    <x v="1"/>
    <m/>
    <s v="Port Kembla ocean outfall is mainly used for overflow during wet weather only. The outfall is located at the eastern end of Red Point, NSW."/>
    <s v="Ocean"/>
    <s v="https://www.sydneywater.com.au/"/>
  </r>
  <r>
    <s v="Cronulla"/>
    <x v="25"/>
    <x v="0"/>
    <n v="-34.043083000000003"/>
    <n v="151.212333"/>
    <n v="1728"/>
    <x v="1"/>
    <s v="&gt; 20000-30000 ML"/>
    <x v="0"/>
    <s v="~220,000 "/>
    <s v="Potter Point ocean outfall accommodates one wastewater treatment plant (Cronulla) and serves the areas of Cronulla, Miranda, Caringbah, Sutherland, Menai, and Heathcote. Approximately 53 ML per day of treated effluent is discharged to the Pacific Ocean through submerged ocean outfall at Potter Point, Kurnell."/>
    <s v="Ocean"/>
    <s v="https://www.sydneywater.com.au/"/>
  </r>
  <r>
    <s v="Shellharbour"/>
    <x v="26"/>
    <x v="0"/>
    <n v="-34.563682999999997"/>
    <n v="150.87365"/>
    <n v="211"/>
    <x v="1"/>
    <s v="&gt;5000-10000 ML"/>
    <x v="2"/>
    <s v="~71,000"/>
    <s v="Shellharbour ocean outfall accommodates one wastewater treatment plant (Shellharbour) and serves the area of Shellharbour, Shell Cove, Barrack Heights, Warilla, Lake Illawarra, Oak Flats, Albion Park Rail, and Albion Park. Approximately 16.9 ML per day of treated effluent is discharged to the Pacific Ocean through diffuser zone which extends 130 m offshore from Barrack Point."/>
    <s v="Ocean"/>
    <s v="https://www.sydneywater.com.au/"/>
  </r>
  <r>
    <s v="Skennars Head"/>
    <x v="27"/>
    <x v="0"/>
    <n v="-28.822133000000001"/>
    <n v="153.60838000000001"/>
    <n v="590"/>
    <x v="11"/>
    <s v="&gt;1000-5000 ML"/>
    <x v="0"/>
    <s v="~26,300"/>
    <s v="Skennars Head outfall is managed by Ballina Water which accommodates one wastewater treatment plant (Lennox Head) and serves the areas of North Angels Beach, Elevations, Aspects, Coastal Grove, and Southern Cross K12. Approximately 26880 KL per day of treated water is reused for irrigation and housing estates purposes and discharged via 1.5 m concrete submerged outfall pipes at Skennars headland."/>
    <s v="Ocean"/>
    <s v="http://www.ballinawater.com.au/"/>
  </r>
  <r>
    <s v="Ulladulla"/>
    <x v="28"/>
    <x v="0"/>
    <n v="-35.377699999999997"/>
    <n v="150.469167"/>
    <n v="446"/>
    <x v="10"/>
    <s v="&gt; 1000-5000 ML"/>
    <x v="0"/>
    <s v="~21,000 "/>
    <s v="Ulladulla ocean outfall accommodates one wastewater treatment plant (Ulladulla) and serves the area of Ulladulla region and Milton. Approximately 20000 KL per day of treated effluent is discharged to the Pacific Ocean through this outfall located north-east of Racecourse Creek."/>
    <s v="Ocean"/>
    <s v="https://shoalwater.nsw.gov.au/"/>
  </r>
  <r>
    <s v="Vaucluse"/>
    <x v="29"/>
    <x v="0"/>
    <n v="-33.857185000000001"/>
    <n v="151.28605200000001"/>
    <n v="1688"/>
    <x v="1"/>
    <s v="30 ML/day"/>
    <x v="3"/>
    <s v="~3500"/>
    <s v=" the Vaucluse peninsula wastewater system (VWS), which comprises three sub-catchments: Vaucluse (VC), Diamond Bay 1 (DB1), and Diamond Bay 2 (DB2). The VWS is located within the local government areas (LGA) of Woollahra and Waverley, on the peninsula of land bound by South Head to the north, Sydney Harbour to the west, the Tasman Sea to the east, and Rose Bay-Dover Heights to the south. The Vaucluse outfall is located within the suburb of Vaucluse in the Woollahra LGA. It is the northern-most outfall, situated at the base of an 80 m high cliff, below the southern corner of Christison Park."/>
    <s v="Ocean"/>
    <s v="https://www.sydneywater.com.au/"/>
  </r>
  <r>
    <s v="Warriewood"/>
    <x v="30"/>
    <x v="0"/>
    <n v="-33.698050000000002"/>
    <n v="151.31188299999999"/>
    <n v="1784"/>
    <x v="1"/>
    <s v="&gt; 5000-10000 ML"/>
    <x v="2"/>
    <s v="~53,000"/>
    <s v="Warriewood ocean outfall accommodates one wastewater treatment plant (Warriewood) and serves the area of North Narrabeen, Warriewood, Mona Vale, and north of Palm Beach. Approximately 17 ML per day of treated wastewater is discharged to the Pacific Ocean through the ocean outfall off Turimetta Head 80 m east-northeast of survey spike located adjacent to the east end of Rising Cliff."/>
    <s v="Ocean"/>
    <s v="https://www.sydneywater.com.au/"/>
  </r>
  <r>
    <s v="Kincumber"/>
    <x v="31"/>
    <x v="0"/>
    <n v="-33.476843000000002"/>
    <n v="151.44138799999999"/>
    <n v="1802"/>
    <x v="9"/>
    <s v="&gt; 20000-30000 ML"/>
    <x v="2"/>
    <s v="~170,000"/>
    <s v="Winney Bay ocean outfall is managed by Central Coast Council which operates by Kincumber wastewater treatment plant. The plant serves the area of Erina, Kincumber, Green Point, Davistown, Saratoga, Avoca, Terrigal, Wamberal, Gosford, Wyoming, Narara, Lisarow and Kariong.  Approximately 150 ML of treated water is discharged daily into the ocean via an outfall 4.5km east-northeast of Kincumber WWTP on edge of rock shelf 600m north of Winney Bay."/>
    <s v="Ocean"/>
    <s v="https://www.centralcoast.nsw.gov.au/"/>
  </r>
  <r>
    <s v="Bateau Bay"/>
    <x v="32"/>
    <x v="0"/>
    <n v="-33.384366999999997"/>
    <n v="151.486467"/>
    <n v="1942"/>
    <x v="9"/>
    <s v="36000 KL"/>
    <x v="4"/>
    <s v="~120000"/>
    <s v="Wonga Point ocean outfall accommodates one wastewater treatment plant (Bateau Bay) and serves more than 35000 properties. Approximately 36000 KL of treated wastewater is discharged to the Pacific Ocean through 2400 m ocean outfall diffusers east of Bateau Bay WWTP on the edge of a rock shelf 60 meters north of Bateau Bay Beach. "/>
    <s v="Ocean"/>
    <s v="https://www.centralcoast.nsw.gov.au/"/>
  </r>
  <r>
    <s v="Yamba"/>
    <x v="33"/>
    <x v="0"/>
    <n v="-29.420279000000001"/>
    <n v="153.348073"/>
    <n v="1659"/>
    <x v="8"/>
    <s v="&gt; 219-1000 ML"/>
    <x v="0"/>
    <s v="~9,500"/>
    <s v="Yamba ocean outfall is managed by Clarence Valley Council which operates by Yamba wastewater treatment plant. The plant serves the area of Yamba with peak population up to 17,500 during the holiday period.  Approximately 14 ML of treated water is discharged daily into the ocean via ebb-tide release within the Clarence River Channel 260 meters from the western end of Moriarty's Wall."/>
    <s v="Ocean"/>
    <s v="https://www.clarence.nsw.gov.au/"/>
  </r>
  <r>
    <s v="Berrimah"/>
    <x v="34"/>
    <x v="1"/>
    <n v="-12.459168"/>
    <n v="130.91301899999999"/>
    <s v="WDL 146-04"/>
    <x v="12"/>
    <s v="1.5 ML/day"/>
    <x v="5"/>
    <s v="~1,400"/>
    <s v="Bleesers Creek outfall"/>
    <s v="Ocean"/>
    <s v="https://www.powerwater.com.au/"/>
  </r>
  <r>
    <s v="Galiwinku"/>
    <x v="35"/>
    <x v="1"/>
    <n v="-12.047480999999999"/>
    <n v="135.59287800000001"/>
    <s v="WDL 202"/>
    <x v="12"/>
    <m/>
    <x v="6"/>
    <s v="~2,100"/>
    <s v="Galiwinku outfall accommodates one wastewater treatment plant (Galiwinku) and serves the City of Galiwinku and surrounding areas within Wessel Island. The effluent from the plant is discharge into an unnamed surface water course between the Wessel Island and mainland."/>
    <s v="Ocean"/>
    <s v="https://www.powerwater.com.au/"/>
  </r>
  <r>
    <s v="Leanyer Sanderson"/>
    <x v="36"/>
    <x v="1"/>
    <n v="-12.3589"/>
    <n v="130.91059999999999"/>
    <s v="WDL 147"/>
    <x v="12"/>
    <s v="15 ML/day"/>
    <x v="5"/>
    <s v="~56,000"/>
    <s v="Leanyer outfall accommodates one wastewater treatment plant (Leanyer/Sanderson) and serves the area of Darwin's northern suburbs including Rapid Creek, Tiwi, Leanyer, Malak and Muirhead. Approximately 15 ML of treated effluent is discharged daily via a gravity fed outfall pipe into the upper reaches of Buffalo Creek, a macro-tidal mangrove estuary. The discharge point is approximately seven kilometres from the mouth of the creek."/>
    <s v="Ocean"/>
    <s v="https://www.powerwater.com.au/"/>
  </r>
  <r>
    <s v="Ludmilla"/>
    <x v="37"/>
    <x v="1"/>
    <n v="-12.4015"/>
    <n v="130.82230000000001"/>
    <s v="WDL 150"/>
    <x v="12"/>
    <s v="14 ML/day"/>
    <x v="7"/>
    <s v="~33,000"/>
    <s v="East Point outfall accommodates one wastewater treatment plant (Ludmilla) which serves the area of Darwin CBD, and the inner suburbs from Larrakeyah to Coconut Grove and Winnellie. Approximately 14 ML of treated effluent is discharged daily into Darwin Harbour via 500 m outfall pipeline. Currently, the outfall is being upgraded by duplicating the existing rising main that transports flow from the Ludmilla wastewater treatment plant to the East Point outfall and extending the outfall further out to the sea to take better advantage of strong currents and tidal movements."/>
    <s v="Ocean"/>
    <s v="https://www.powerwater.com.au/"/>
  </r>
  <r>
    <s v="Ludmilla overflow"/>
    <x v="38"/>
    <x v="1"/>
    <n v="-12.412353"/>
    <n v="130.84282200000001"/>
    <s v="WDL 151"/>
    <x v="12"/>
    <s v="14 ML/day"/>
    <x v="7"/>
    <s v="~33,000"/>
    <s v="overflow weir discharge to ludmilla creek via concrete drain"/>
    <s v="Ocean"/>
    <s v="https://www.powerwater.com.au/"/>
  </r>
  <r>
    <s v="Maningrida"/>
    <x v="39"/>
    <x v="1"/>
    <n v="-12.03668"/>
    <n v="134.22954999999999"/>
    <s v="WDL 203-1"/>
    <x v="12"/>
    <m/>
    <x v="6"/>
    <s v="~2,300"/>
    <s v="Arafura Sea"/>
    <s v="Ocean"/>
    <s v="https://www.powerwater.com.au/"/>
  </r>
  <r>
    <s v="Milikapiti"/>
    <x v="40"/>
    <x v="1"/>
    <n v="-11.430289999999999"/>
    <n v="130.68297999999999"/>
    <s v="WDL217"/>
    <x v="12"/>
    <m/>
    <x v="6"/>
    <m/>
    <s v="Tjipripu river/Arafura Sea"/>
    <s v="Ocean"/>
    <s v="https://www.powerwater.com.au/"/>
  </r>
  <r>
    <s v="Milingimbi"/>
    <x v="41"/>
    <x v="1"/>
    <n v="-12.113602999999999"/>
    <n v="134.91842500000001"/>
    <s v="WDL 208-1"/>
    <x v="12"/>
    <m/>
    <x v="6"/>
    <m/>
    <s v="an intertidal zones of the Arafura Sea"/>
    <s v="Ocean"/>
    <s v="https://www.powerwater.com.au/"/>
  </r>
  <r>
    <s v="Milyakburra"/>
    <x v="42"/>
    <x v="1"/>
    <n v="-13.771056"/>
    <n v="136.20167599999999"/>
    <s v="WDL 232"/>
    <x v="12"/>
    <m/>
    <x v="6"/>
    <m/>
    <s v="unnamed wetland and ultimately Gulf of Carpentaria"/>
    <s v="Ocean"/>
    <s v="https://www.powerwater.com.au/"/>
  </r>
  <r>
    <s v="Minjilang"/>
    <x v="43"/>
    <x v="1"/>
    <n v="-11.1388"/>
    <n v="132.57836"/>
    <s v="WDL233"/>
    <x v="12"/>
    <m/>
    <x v="6"/>
    <m/>
    <s v="unnamed tidal creek of Arafura sea"/>
    <s v="Ocean"/>
    <s v="https://www.powerwater.com.au/"/>
  </r>
  <r>
    <s v="Palmerston"/>
    <x v="44"/>
    <x v="1"/>
    <n v="-12.5037"/>
    <n v="130.94861"/>
    <s v="WDL 148-04"/>
    <x v="12"/>
    <s v="12 ML/day"/>
    <x v="5"/>
    <s v="~36,800"/>
    <s v="Myrmidon Creek Outfall"/>
    <s v="Ocean"/>
    <s v="https://www.powerwater.com.au/"/>
  </r>
  <r>
    <s v="Pirlangimpi"/>
    <x v="45"/>
    <x v="1"/>
    <n v="-11.413302"/>
    <n v="130.41923399999999"/>
    <s v="WDL 221"/>
    <x v="12"/>
    <m/>
    <x v="6"/>
    <m/>
    <s v="Aspley Strait/Arafura Sea"/>
    <s v="Ocean"/>
    <s v="https://www.powerwater.com.au/"/>
  </r>
  <r>
    <s v="Warruwi"/>
    <x v="46"/>
    <x v="1"/>
    <n v="-11.661289999999999"/>
    <n v="133.40197000000001"/>
    <s v="WDL 222"/>
    <x v="12"/>
    <m/>
    <x v="6"/>
    <m/>
    <s v="Arafura Sea"/>
    <s v="Ocean"/>
    <s v="https://www.powerwater.com.au/"/>
  </r>
  <r>
    <s v="Wurrumiyanga"/>
    <x v="47"/>
    <x v="1"/>
    <n v="-11.75034"/>
    <n v="130.62814"/>
    <s v="WDL 223"/>
    <x v="12"/>
    <m/>
    <x v="6"/>
    <m/>
    <s v="Aspley Strait/Arafura Sea"/>
    <s v="Ocean"/>
    <s v="https://www.powerwater.com.au/"/>
  </r>
  <r>
    <s v="Yirrkala"/>
    <x v="48"/>
    <x v="1"/>
    <n v="-12.262541000000001"/>
    <n v="136.901749"/>
    <s v="WDL 204-1"/>
    <x v="12"/>
    <m/>
    <x v="6"/>
    <m/>
    <s v="unnamed surface water course"/>
    <s v="Ocean"/>
    <s v="https://www.powerwater.com.au/"/>
  </r>
  <r>
    <s v="Beenleigh"/>
    <x v="49"/>
    <x v="2"/>
    <n v="-27.71162"/>
    <n v="153.22953000000001"/>
    <s v="EPPR00867913"/>
    <x v="13"/>
    <s v="15 ML/day"/>
    <x v="0"/>
    <s v="~60,000"/>
    <s v="Albert River outfall accommodates one wastewater treatment plant (Beenleigh), which serves the areas of Bethania, Waterford, Edens Landing, Windaroo, Mount Warren Park, Beenleigh, Eagleby and Yatala (Gold Coast City). Approximately 15 ML (dry weather) or 45 ML (wet weather) of treated effluent is discharged daily via overflow weir of effluent pond to Albert River 4 km AMTD. All the official data is based on or contains data provided by the State of Queensland (Department of Environment and Science) 2022."/>
    <s v="River"/>
    <s v="https://www.logan.qld.gov.au/"/>
  </r>
  <r>
    <s v="Bowen"/>
    <x v="50"/>
    <x v="2"/>
    <n v="-20.025449999999999"/>
    <n v="148.26532"/>
    <s v="EPPR00367513"/>
    <x v="14"/>
    <s v="23.5 ML/day"/>
    <x v="2"/>
    <s v="~9,500"/>
    <s v="Bowen ocean outfall accommodates one wastewater treatment plant (Bowen), which serves the area of Bowen. Approximately 770 KL of 1.8 ML treated effluent is discharged daily to the Pacific Ocean 100 m seaward of a point 800 m south-east of the plant at Flagstaff HIll Point, while the rest is being reused for golf club irrigation. All the official data is based on or contains data provided by the State of Queensland (Department of Environment and Science) 2022."/>
    <s v="Ocean"/>
    <s v="https://www.whitsundayrc.qld.gov.au/"/>
  </r>
  <r>
    <s v="Bundamba"/>
    <x v="51"/>
    <x v="2"/>
    <n v="-27.586919999999999"/>
    <n v="152.81226000000001"/>
    <s v="EPPR00521513"/>
    <x v="15"/>
    <s v="23.5 ML/day"/>
    <x v="2"/>
    <s v="~101,000"/>
    <s v="Bundamba outfall accommodates one wastewater treatment plant (Bundamba), which serves the areas of Bundamba, Booval, Ipswich, Churchill, Yamanto, and part of Dinmore. The plant discharges approximately 20 ML/day during dry weather or 70 ML/day during wet weather via a submerged outfall pipe to Bremer River at 5.7 km AMTD. All the official data is based on or contains data provided by the State of Queensland (Department of Environment and Science) 2022."/>
    <s v="River"/>
    <s v="https://urbanutilities.com.au/"/>
  </r>
  <r>
    <s v="Burpengary East"/>
    <x v="52"/>
    <x v="2"/>
    <n v="-27.14847"/>
    <n v="153.03355999999999"/>
    <s v="EPPR00869113"/>
    <x v="16"/>
    <s v="10 ML/day"/>
    <x v="2"/>
    <n v="45909"/>
    <s v="Burpengary outfall accommodates one wastewater treatment plant (Burpengary East), which serves the areas of Deception Bay, Narangba, Burpengary and Beachmere. Approximately 6 ML/day during dry weather or 30 ML/day during wet weather is discharged via outfall pipe to Caboolture River at approx 1.2 km AMTD. All the official data is based on or contains data provided by the State of Queensland (Department of Environment and Science) 2022."/>
    <s v="Estuarine"/>
    <s v="https://www.unitywater.com/"/>
  </r>
  <r>
    <s v="Caboolture South"/>
    <x v="53"/>
    <x v="2"/>
    <n v="-27.09525"/>
    <n v="152.97011000000001"/>
    <s v="EPPR00869113"/>
    <x v="16"/>
    <s v="10 ML/day"/>
    <x v="2"/>
    <n v="58253"/>
    <s v="Caboolture River outfall accommodates one wastewater treatment plant (Caboolture South), which serves the areas of Caboolture, Caboolture South, Bellmere, Elimbah and Morayfield. Approximately 10 ML of treated effluent is released daily via 2 outfall pipes to the Caboolture River at 19 km AMTD. All the official data is based on or contains data provided by the State of Queensland (Department of Environment and Science) 2022."/>
    <s v="River"/>
    <s v="https://www.unitywater.com/"/>
  </r>
  <r>
    <s v="Cannonvale"/>
    <x v="54"/>
    <x v="2"/>
    <n v="-20.2653"/>
    <n v="148.6936"/>
    <s v="EPPR00487913"/>
    <x v="14"/>
    <s v="35 ML/day"/>
    <x v="0"/>
    <s v="~5,700"/>
    <s v="Cannonvale ocean outfall accommodates one wastewater treatment plant (Cannonvale), which serves the area of Cannonvale, Airlie and Jubilee Pocket. Approximately 6 ML of treated effluent is discharged daily during dry weather or 31 ML/day during wet weather into Pioneer Bay 500 m north of Scrubby Hill via submerged outfall pipe. All the official data is based on or contains data provided by the State of Queensland (Department of Environment and Science) 2022."/>
    <s v="Ocean"/>
    <s v="https://www.whitsundayrc.qld.gov.au/"/>
  </r>
  <r>
    <s v="Capalaba"/>
    <x v="55"/>
    <x v="2"/>
    <n v="-27.51698"/>
    <n v="153.1968"/>
    <s v="EPPR00874613"/>
    <x v="17"/>
    <s v="37.5 ML/day"/>
    <x v="0"/>
    <s v="~20,000"/>
    <s v="Tingalpa Creek outfalls accommodates two wastewater treatment plants (Thorneside and Capalaba), which has two different outfall points. Capalaba WWTP serves the area of Capalaba. Approximately 12.75 ML (dry weather) or 37.5 ML (wet weather) of treated effluent is discharged from the plant to waters described as Tingalpa Creek at 8.7 km AMTD. The effluent from this treatment plant has class A recycled water which allowable uses for park, golf courses, and industrial purposes but not food processing. All the official data is based on or contains data provided by the State of Queensland (Department of Environment and Science) 2022."/>
    <s v="River"/>
    <s v="https://www.redland.qld.gov.au/"/>
  </r>
  <r>
    <s v="Carole Park"/>
    <x v="56"/>
    <x v="2"/>
    <n v="-27.60202"/>
    <n v="152.90602999999999"/>
    <s v="EPPR00521513"/>
    <x v="15"/>
    <s v="6 ML/day"/>
    <x v="2"/>
    <s v="~23,000"/>
    <s v="Carole Park outfall accommodates one wastewater treatment plant (Carole Park), which serves part of Ipswich City and Carole Park areas. Approximately 6 ML of treated effluent is released daily via submerged outfall 500 m downstream of Brisbane River confluence with Woogaroo Creek 63.7 km AMTD. All the official data is based on or contains data provided by the State of Queensland (Department of Environment and Science) 2022."/>
    <s v="River"/>
    <s v="https://urbanutilities.com.au/"/>
  </r>
  <r>
    <s v="Cleveland Bay"/>
    <x v="57"/>
    <x v="2"/>
    <n v="-19.28838"/>
    <n v="146.864"/>
    <s v="EPPR00927313"/>
    <x v="18"/>
    <s v="29 ML/day"/>
    <x v="0"/>
    <s v="~126,000"/>
    <s v="Cleveland Bay ocean outfall accommodates one wastewater treatment plant (Cleveland Bay Purification Plant), which serves the area of Pallarenda, Belgian Gardens, West End, City, Hyde Park, Railway Estate, Mysterton, South Townsville, Currajong, Gulliver, Pimlico, Vincent, Aitkenvale, Mundingburra, Douglas, Aitkenvale, Idalia, Stuart, and Oonoonba. Approximately 25 ML of treated effluent is discharged via 800 m plant outfall pipe to Cleveland Bay. All the official data is based on or contains data provided by the State of Queensland (Department of Environment and Science) 2022."/>
    <s v="Ocean"/>
    <s v="https://www.townsville.qld.gov.au/"/>
  </r>
  <r>
    <s v="Coolum"/>
    <x v="58"/>
    <x v="2"/>
    <n v="-26.578769999999999"/>
    <n v="153.06701000000001"/>
    <s v="EPPR00869113"/>
    <x v="16"/>
    <s v="5.5 ML/day"/>
    <x v="2"/>
    <n v="26578"/>
    <s v="Coolum outfall accommodates one wastewater treatment plant (Coolum), which serves the areas of Coolum Beach, Point Arkwright and Mt Coolum. Approximately 5.5 ML of treated effluent is released daily via an outfall pipe located at approximately Maroochy River 13.0 km AMTD. All the official data is based on or contains data provided by the State of Queensland (Department of Environment and Science) 2022."/>
    <s v="River"/>
    <s v="https://www.unitywater.com/"/>
  </r>
  <r>
    <s v="Coombabah"/>
    <x v="59"/>
    <x v="2"/>
    <n v="-27.93403"/>
    <n v="153.42633000000001"/>
    <s v="EPPR00870313"/>
    <x v="19"/>
    <s v="97.42 ML/day"/>
    <x v="0"/>
    <s v="~360,000"/>
    <s v="North wall ocean outfall accommodates two wastewater treatment plants (Coombabah and Pimpama). Coombabah WWTP serves the northern suburb areas of Gold Coast including Kingsholme, Upper Coomera, Hope Island, Oxenford, and Maudsland. Approximately  66 ML (dry weather) or 250 ML (wet weather) of treated effluent from Coombabah is discharged daily via diffuser on north wall of Gold Coast Seaway. Meanwhile, the treated effluent from Pimpama WWTP is mostly recycled and very small amount disharged into the environment. All the official data is based on or contains data provided by the State of Queensland (Department of Environment and Science) 2022."/>
    <s v="Ocean"/>
    <s v="https://www.goldcoast.qld.gov.au/"/>
  </r>
  <r>
    <s v="East wwtp"/>
    <x v="60"/>
    <x v="2"/>
    <n v="-24.85209"/>
    <n v="152.36568"/>
    <s v="EPPR00581713"/>
    <x v="20"/>
    <s v="9.1 ML/day"/>
    <x v="2"/>
    <s v="~40,000"/>
    <s v="East Bundaberg has been decommissioned since June 2017 and replaced by Rubyanna Wastewater Treatment Plant. All the official data is based on or contains data provided by the State of Queensland (Department of Environment and Science) 2022."/>
    <s v="River"/>
    <s v="https://www.bundaberg.qld.gov.au/"/>
  </r>
  <r>
    <s v="Edmonton"/>
    <x v="61"/>
    <x v="2"/>
    <n v="-16.990839999999999"/>
    <n v="145.76284000000001"/>
    <s v="EPPR00887713"/>
    <x v="21"/>
    <s v="6.7 ML/day"/>
    <x v="0"/>
    <s v="~25,800"/>
    <s v="Edmonton outfall accommodates one wastewater treatment plant (Edmonton), which serves the area of Southern estate on Peterson Road to Foster Road (western side of highway) and to Griffin Road on the Eastern side of the highway, Edmonton, Part Mt Sheridan, Part Whiterock. Approximately 6.7 ML of treated effluent is discharged to Trinity Inlet via an 1:100 diffuser located 50 metres off the plant. All the official data is based on or contains data provided by the State of Queensland (Department of Environment and Science) 2022."/>
    <s v="Estuarine"/>
    <s v="https://www.cairns.qld.gov.au/"/>
  </r>
  <r>
    <s v="Elanora"/>
    <x v="62"/>
    <x v="2"/>
    <n v="-27.935735000000001"/>
    <n v="153.428719"/>
    <s v="EPPR00870313"/>
    <x v="19"/>
    <s v="29 ML/day"/>
    <x v="0"/>
    <s v="~91,000"/>
    <s v="South wall ocean outfall accommodates two wastewater treatment plants (Elanora and Merrimac). Elanora WWTP serves the areas of Bilinga-Tugun, Mermaid Beach, part of Burleigh Head, part of Burleigh Waters, Coolangatta, Currumbin, Currumbin Valley-Tallebudgera, Currumbin Waters, Elanora, Miami and Palm Beach. Approximately 23 ML (dry weather) or 75 ML (wet weather) of treated effluent is discharged daily via shared diffuser on south wall Gold Coast Seaway. All the official data is based on or contains data provided by the State of Queensland (Department of Environment and Science) 2022."/>
    <s v="Ocean"/>
    <s v="https://www.goldcoast.qld.gov.au/"/>
  </r>
  <r>
    <s v="Eli Creek"/>
    <x v="63"/>
    <x v="2"/>
    <n v="-25.263999999999999"/>
    <n v="152.8098"/>
    <s v="EPPR00815913"/>
    <x v="22"/>
    <s v="4.5 ML/day"/>
    <x v="2"/>
    <s v="~25,670"/>
    <s v="Eli Creek outfall accommodates two wastewater treatment plants (Eli Creek and Nikenbah), which serves the areas of Craignish, Dundowran Beach, Eli Waters, Point Vermon, Pialba, Urrawen, and part of Nikenbah. Approximately 2.75 ML (dry weather) or 6 ML (wet weather) of treated effluent is discharged daily to Eli Creek 0.6 km AMTD via outfall pipes. Some of the treated effluent is also for irrigating golf course, cane farms, and plantations. All the official data is based on or contains data provided by the State of Queensland (Department of Environment and Science) 2022."/>
    <s v="Estuarine"/>
    <s v="https://www.frasercoast.qld.gov.au/wide-bay-water"/>
  </r>
  <r>
    <s v="Fairfield"/>
    <x v="64"/>
    <x v="2"/>
    <n v="-27.50534"/>
    <n v="153.01344"/>
    <s v="EPPR00521513"/>
    <x v="15"/>
    <s v="2.5 ML/day"/>
    <x v="2"/>
    <s v="~15,000"/>
    <s v="Fairfield outfall accommodates one wastewater treatment plant (Fairfield), which serves the areas of Dutton Park, Fairfield, Yeronga West-Yeronga, Tennyson-Yeerongpilly. The plant approximately releases 2.5 ML/day (dry weather) or 12.5 ML/day (wet weather) of treated sewage effluent to Brisbane River at 33.7 km AMTD via outfall pipe located 100 m north off the plant. All the official data is based on or contains data provided by the State of Queensland (Department of Environment and Science) 2022."/>
    <s v="River"/>
    <s v="https://urbanutilities.com.au/"/>
  </r>
  <r>
    <s v="Gibson Island"/>
    <x v="65"/>
    <x v="2"/>
    <n v="-27.436900000000001"/>
    <n v="153.11750000000001"/>
    <s v="EPPR00521513"/>
    <x v="15"/>
    <s v="100 ML/day"/>
    <x v="2"/>
    <s v="~53,250"/>
    <s v="Gibson Island outfall accommodates one wastewater treatment plant (Gibson Island), which serves the areas of Belmont, Gumdale, Chandlerm Rochedale, Kuraby, Eight Mile Plains, Mackenzie, and Carindale. The plant discharges approximately 100 ML/day into Brisbane River at 8 km AMTD. All the official data is based on or contains data provided by the State of Queensland (Department of Environment and Science) 2022."/>
    <s v="River"/>
    <s v="https://urbanutilities.com.au/"/>
  </r>
  <r>
    <s v="Gladstone"/>
    <x v="66"/>
    <x v="2"/>
    <n v="-23.84"/>
    <n v="151.22059999999999"/>
    <s v="EPPR00959913"/>
    <x v="23"/>
    <s v="30 ML/day"/>
    <x v="2"/>
    <s v="~56,680"/>
    <s v="Calliope River outfall accommodates one wastewater treatment plant (Gladstone or known as Calliope River WWTP), which serves the areas of Gladstone Central, Barney Point, Toolooa, Sun Valley, Telina, Kin Kora, New Auckland, Clintan, Callemondah, Calliope and West Gladstone. The plant discharges daily 10 ML of treated effluent to Calliope River at 2.5 km AMTD located next to the holding pond. All the official data is based on or contains data provided by the State of Queensland (Department of Environment and Science) 2022."/>
    <s v="Estuarine"/>
    <s v="https://www.gladstone.qld.gov.au/"/>
  </r>
  <r>
    <s v="Goodna"/>
    <x v="67"/>
    <x v="2"/>
    <n v="-27.590699999999998"/>
    <n v="152.88829000000001"/>
    <s v="EPPR00521513"/>
    <x v="15"/>
    <s v="20.5 ML/day"/>
    <x v="2"/>
    <s v="~88,000"/>
    <s v="Goodna outfall accommodates one wastewater treatment plant (Goodna), which serves the areas of Riverview, Redbank, Goodna, Camira, Redbank Plains, Collingwood Park, and part of Dinmore. The plant discharges approximately 20.5 ML/day during dry weather via submerged outfall pipe to Brisbane River at 66.2 km AMTD. All the official data is based on or contains data provided by the State of Queensland (Department of Environment and Science) 2022."/>
    <s v="River"/>
    <s v="https://urbanutilities.com.au/"/>
  </r>
  <r>
    <s v="Innisfail"/>
    <x v="68"/>
    <x v="2"/>
    <n v="-17.535969999999999"/>
    <n v="146.06156999999999"/>
    <s v="EPPR01428213"/>
    <x v="24"/>
    <s v="40 ML/day"/>
    <x v="0"/>
    <s v="~9,600"/>
    <s v="Ninds Creek outfall accommodates one wastewater treatment plant (Innisfail) which serves the area of Innisfail residential footprint and Belvedere subdivision. Approximately 8 ML of treated effluent is discharged daily during dry weather and 40 ML/day during wet weather. The treated effluent is released into the Ninds Creek located 80 m off east of the plant. All the official data is based on or contains data provided by the State of Queensland (Department of Environment and Science) 2022."/>
    <s v="River"/>
    <s v="https://www.cassowarycoast.qld.gov.au/"/>
  </r>
  <r>
    <s v="Karana Downs"/>
    <x v="69"/>
    <x v="2"/>
    <n v="-27.540099999999999"/>
    <n v="152.83445"/>
    <s v="EPPR00521513"/>
    <x v="15"/>
    <s v="280 KL/day"/>
    <x v="2"/>
    <s v="~3,900"/>
    <s v="Karana Downs outfall accommodates one wastewater treatment plant (Karana Downs), which serves the area of Karana Downs. The plant discharges approximately 280 KL/day on dry weather or 1.2 ML/day on wet weather into an unnamed gully that joins the Brisbane River at 81 km AMTD via outfall pipe. All the official data is based on or contains data provided by the State of Queensland (Department of Environment and Science) 2022."/>
    <s v="River"/>
    <s v="https://urbanutilities.com.au/"/>
  </r>
  <r>
    <s v="Kawana"/>
    <x v="70"/>
    <x v="2"/>
    <n v="-26.730678000000001"/>
    <n v="153.143303"/>
    <s v="EPPR00869113"/>
    <x v="16"/>
    <s v="34 ML/day"/>
    <x v="2"/>
    <n v="117293"/>
    <s v="Warana Beach outfall accommodates two wastewater treatment plants (Kawana and Landsborough). The Kawana WWTP serves the southern end of Pelican Waters through to Buddina. Approximately 20 ML (dry weather) or 170 ML (wet weather) of treated effluent is discharged daily via shared outfall to Pacific Ocean at Warana Beach, Caloundra. Currently, the Kawana WWTP has a significant upgrades in order to increase the capacity of the plant. All the official data is based on or contains data provided by the State of Queensland (Department of Environment and Science) 2022."/>
    <s v="Ocean"/>
    <s v="https://www.unitywater.com/"/>
  </r>
  <r>
    <s v="Landsborough"/>
    <x v="71"/>
    <x v="2"/>
    <n v="-26.730709999999998"/>
    <n v="153.14376999999999"/>
    <s v="EPPR00869113"/>
    <x v="16"/>
    <s v="1.5 ML/day"/>
    <x v="2"/>
    <n v="12925"/>
    <s v="Warana Beach outfall accommodates two wastewater treatment plants (Kawana and Landsborough). Landsborough WWTP serves the area of Landsborough, which discharges approximately 2 ML/day (dry weather) or 10 ML/day during wet weather via shared outfall to Pacific Ocean, Warana Beach, Caloundra. All the official data is based on or contains data provided by the State of Queensland (Department of Environment and Science) 2022."/>
    <s v="Ocean"/>
    <s v="https://www.unitywater.com/"/>
  </r>
  <r>
    <s v="Loganholme"/>
    <x v="72"/>
    <x v="2"/>
    <n v="-27.687100000000001"/>
    <n v="153.20339999999999"/>
    <s v="EPPR00867913"/>
    <x v="13"/>
    <s v="75 ML/day"/>
    <x v="2"/>
    <s v="~335,000"/>
    <s v="Logan River outfall accommodates one wastewater treatment plant (Loganholme), which serves the areas of Loganholme, Tanah Merah, Meadowbrook, Waterford West, Loganlea, Shaller Park, Cornubia and Carbrook. Approximately 75 ML (dry weather) or 225 ML (wet weather) of treated effluent is discharged via outfall pipe located on the Logan River at approx. 17 km AMTD. All the official data is based on or contains data provided by the State of Queensland (Department of Environment and Science) 2022."/>
    <s v="River"/>
    <s v="https://www.logan.qld.gov.au/"/>
  </r>
  <r>
    <s v="Lucinda"/>
    <x v="73"/>
    <x v="2"/>
    <n v="-18.52356"/>
    <n v="146.32809"/>
    <s v="EPPR00198913"/>
    <x v="25"/>
    <s v="&gt; 1500-4000 EP"/>
    <x v="2"/>
    <s v="~1,700"/>
    <s v="Lucinda outfall accommodates one wastewater treatment plant (Lucinda) which serves the area of Lucinda. The plant discharges the treated effluent to Halifax Bay, Pacific Ocean approx. 200 m to the north of the plant and 100 m to sea. Lucinda WWTP very rarely discharge its effluent to the environment. They recycled water for irrigation purposes around the Lucinda and Ingham areas. All the official data is based on or contains data provided by the State of Queensland (Department of Environment and Science) 2022."/>
    <s v="Ocean"/>
    <s v="https://www.hinchinbrook.qld.gov.au/"/>
  </r>
  <r>
    <s v="Luggage Point"/>
    <x v="74"/>
    <x v="2"/>
    <n v="-27.37799"/>
    <n v="153.16025999999999"/>
    <s v="EPPR00521513"/>
    <x v="15"/>
    <s v="70 ML/day"/>
    <x v="2"/>
    <s v="~807,000"/>
    <s v="Luggage Point outfall accommodates one wastewater treatment plant (Luggage Point), which serves the area boundaries of South Brisbane, Woolloongabba, East Brisbane, Greenslopes, Enoggera Reservoir, Upper Kedron, Fenny Grove-Bridgeman Downs, Bald Hills-Brighton, Shorncliffe,  Nudgee Beach, Brisbane Airport, and Fisherman Island. The plant, currently, release approximately 120 ML (dry weather) or 600 ML (wet weather) of treated sewage effluent to Brisbane River at 0 km AMTD. All the official data is based on or contains data provided by the State of Queensland (Department of Environment and Science) 2022."/>
    <s v="Ocean"/>
    <s v="https://urbanutilities.com.au/"/>
  </r>
  <r>
    <s v="Mackay North"/>
    <x v="75"/>
    <x v="2"/>
    <n v="-21.021609999999999"/>
    <n v="149.13172"/>
    <s v="EPPR00541413"/>
    <x v="26"/>
    <s v="12 ML/day"/>
    <x v="0"/>
    <s v="~18,600"/>
    <s v="Mackay North outfall accommodates one wastewater treatment plant (Mackay North or known as Bucasia), which serves the areas of Shoal Point, Bucasia, Rural View, Blacks Beach and Eimeo. Approximately 4 ML (during dry weather) or 20 ML (during wet weather) is discharged daily into the Reliance Creek from effluent holding pond. All the official data is based on or contains data provided by the State of Queensland (Department of Environment and Science) 2022."/>
    <s v="River"/>
    <s v="https://www.mackay.qld.gov.au/"/>
  </r>
  <r>
    <s v="Mackay Southern"/>
    <x v="76"/>
    <x v="2"/>
    <n v="-21.205729999999999"/>
    <n v="149.12504999999999"/>
    <s v="EPPR00541413"/>
    <x v="26"/>
    <s v="30 ML/day"/>
    <x v="0"/>
    <s v="~69,800"/>
    <s v="Bakers Creek outfall accommodates one wastewater treatment plant (Bakers Creek or known as Mackay Southern), which serves the area of Mackay City, North Mackay, West Mackay, Andergrove, Slade Point, Beaconsfield, Mackay Harbour, Paget and Walkerston. This plant discharges approximately 500 ML of treated effluent during 5 days period when 30 mm of rain has been received and recorded in either dry or wet weather condition. The treated effluent is then released via an outfall pipe from the plant to Bakers Creek. All the official data is based on or contains data provided by the State of Queensland (Department of Environment and Science) 2022."/>
    <s v="River"/>
    <s v="https://www.mackay.qld.gov.au/"/>
  </r>
  <r>
    <s v="Marlin Coast"/>
    <x v="77"/>
    <x v="2"/>
    <n v="-16.827100000000002"/>
    <n v="145.70909"/>
    <s v="EPPR00887713"/>
    <x v="21"/>
    <s v="8.3 ML/day"/>
    <x v="0"/>
    <s v="~55,400"/>
    <s v="Marlin Coast outfall accommodates one wastewater treatment plant (Marlin Coast) which serves the area of Yorkeys Knob, Kewarra Beach, Palm Cove, Trinity Beach, Clifton Beach and suburbs in between including Caravonica.  Approximately 8.3 ML of effluent is discharged daily to Avondale Creek via Smithfield Drainage Board Canal. Some of the effluent is being recycled for school, golf courses, and other Marlin Coast recycled water network. All the official data is based on or contains data provided by the State of Queensland (Department of Environment and Science) 2022."/>
    <s v="River"/>
    <s v="https://www.cairns.qld.gov.au/"/>
  </r>
  <r>
    <s v="Maroochydore"/>
    <x v="78"/>
    <x v="2"/>
    <n v="-26.639579999999999"/>
    <n v="153.06081"/>
    <s v="EPPR00869113"/>
    <x v="16"/>
    <s v="34 ML/day"/>
    <x v="2"/>
    <n v="107922"/>
    <s v="Maroochy River outfall accommodates two wastewater treatment plants (Maroochydore and Nambour). The Maroochydore plant serves the areas of South Buderim, Chancellor Park and Sippy Downs. Approximately 34 ML of treated effluent is discharged daily via an outfall pipe in Maroochy River at approx. 5 km AMTD. All the official data is based on or contains data provided by the State of Queensland (Department of Environment and Science) 2022."/>
    <s v="River"/>
    <s v="https://www.unitywater.com/"/>
  </r>
  <r>
    <s v="Maryborough"/>
    <x v="79"/>
    <x v="2"/>
    <n v="-25.519690000000001"/>
    <n v="152.726"/>
    <s v="EPPR00815913"/>
    <x v="22"/>
    <s v="10.5 ML/day"/>
    <x v="2"/>
    <s v="~27,200"/>
    <s v="Maryborough outfall accommodates one wastewater treatment plant (Maryborough), which serves the areas of Maryborough, Maryborough West, Tinana, and Granville. The treated effluent is released to the Mary River at 300 m NE of Booker Street Aubinville (at 33.2 km AMTD) via submerged outfall pipes. All the official data is based on or contains data provided by the State of Queensland (Department of Environment and Science) 2022."/>
    <s v="River"/>
    <s v="https://www.frasercoast.qld.gov.au/wide-bay-water"/>
  </r>
  <r>
    <s v="Merrimac"/>
    <x v="80"/>
    <x v="2"/>
    <n v="-27.93601"/>
    <n v="153.42948000000001"/>
    <s v="EPPR00870313"/>
    <x v="19"/>
    <s v="57.5 ML/day"/>
    <x v="0"/>
    <s v="~150,000"/>
    <s v="South wall ocean outfall accommodates two wastewater treatment plants (Elanora and Merrimac). Merrimac WWTP serves the areas of Broadbeach Waters, part of Burleigh Heads, part of Burleigh Waters, Carrara-Merrimac, Mermaid Waters, Clear Island Waters, Mudgeeraba-Reedy Creek, Nerang, Robina, Varsity Lakes, Worongary and Tallai. Approximately 33 ML (dry weather) or 210 ML (wet weather) of treated effluent to be discharged via shared diffuser on south wall Gold Coast Seaway. All the official data is based on or contains data provided by the State of Queensland (Department of Environment and Science) 2022."/>
    <s v="Ocean"/>
    <s v="https://www.goldcoast.qld.gov.au/"/>
  </r>
  <r>
    <s v="Millbank"/>
    <x v="81"/>
    <x v="2"/>
    <n v="-24.864519999999999"/>
    <n v="152.31683000000001"/>
    <s v="EPPR00581713"/>
    <x v="20"/>
    <s v="6.8 ML/day"/>
    <x v="0"/>
    <s v="~14,000"/>
    <s v="Discharge water via outfall pipe located at Burnett River approx. 21.7 km ATMD. All the official data is based on or contains data provided by the State of Queensland (Department of Environment and Science) 2022."/>
    <s v="River"/>
    <s v="https://www.bundaberg.qld.gov.au/"/>
  </r>
  <r>
    <s v="Mt St John"/>
    <x v="82"/>
    <x v="2"/>
    <n v="-19.247599999999998"/>
    <n v="146.74879999999999"/>
    <s v="EPPR00927313"/>
    <x v="18"/>
    <s v="25 ML/day"/>
    <x v="0"/>
    <s v="~106,000"/>
    <s v="Mount St John outfall accommodates one wastewater treatment plant (Mount St John) which serves the area of Kirwan, Upper Ross, Northern Beaches, and parts of Garbutt and Currajong. Approximately 16 ML of treated effluent is discharged via outfall pipe through a discharge channel to Snaggy Creek, which flows into the Bohle River. Some of the treated effluent is also being recycled for Rowes Bay Golf Course irrigation and on-site service water. All the official data is based on or contains data provided by the State of Queensland (Department of Environment and Science) 2022."/>
    <s v="River"/>
    <s v="https://www.townsville.qld.gov.au/"/>
  </r>
  <r>
    <s v="Murrumba Downs"/>
    <x v="83"/>
    <x v="2"/>
    <n v="-27.270610000000001"/>
    <n v="152.99808999999999"/>
    <s v="EPPR00869113"/>
    <x v="16"/>
    <s v="49 ML/day"/>
    <x v="2"/>
    <n v="128341"/>
    <s v="North Pine River outfall accommodates one wastewater treatment plant (Murrumba Downs), which serves the Northern Brisbane suburbs. Approximatly 31 ML of treated effluent is discharged daily from the plant via outfall pipe to North Pine River at approx. 10.2 km AMTD. All the official data is based on or contains data provided by the State of Queensland (Department of Environment and Science) 2022."/>
    <s v="River"/>
    <s v="https://www.unitywater.com/"/>
  </r>
  <r>
    <s v="Nambour"/>
    <x v="84"/>
    <x v="2"/>
    <n v="-26.639465000000001"/>
    <n v="153.06037000000001"/>
    <s v="EPPR00869113"/>
    <x v="16"/>
    <s v="9.8 ML/day"/>
    <x v="2"/>
    <n v="43708"/>
    <s v="Maroochy River outfall accommodates two wastewater treatment plants (Maroochydore and Nambour). The Nambour WWTP serves the area of Nambour. Approximately 9.8 ML of treated effluent is released daily via an outfall pipe in Maroochy River at approx. 5 km AMTD. All the official data is based on or contains data provided by the State of Queensland (Department of Environment and Science) 2022."/>
    <s v="River"/>
    <s v="https://www.unitywater.com/"/>
  </r>
  <r>
    <s v="North Rockhampton"/>
    <x v="85"/>
    <x v="2"/>
    <n v="-23.3782"/>
    <n v="150.51830000000001"/>
    <s v="EPPR00525513"/>
    <x v="27"/>
    <s v="12.5 ML/day"/>
    <x v="0"/>
    <s v="~42,000"/>
    <s v="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and releases into Fitzroy River upper estuary, downstream of the Barrageat at 56 km AMTD, 850 m south-west off the plant. All the official data is based on or contains data provided by the State of Queensland (Department of Environment and Science) 2022."/>
    <s v="River"/>
    <s v="https://www.rockhamptonregion.qld.gov.au/"/>
  </r>
  <r>
    <s v="Oxley"/>
    <x v="86"/>
    <x v="2"/>
    <n v="-27.544630000000002"/>
    <n v="152.9736"/>
    <s v="EPPR00521513"/>
    <x v="15"/>
    <s v="65 ML/day"/>
    <x v="8"/>
    <s v="~310,000"/>
    <s v="Oxley Creek outfall accommodates one wastewater treatment plant (Oxley), which serves the areas of Taringa, Corinda, Oxley, Moorooka, Jindalee, Richlands, Acacia Ridge, Forest Lake, Inala, and Coopers Plains. Approximately 53 ML of treated effluent is released via outfall pipe into the Brisbane River at 46.5 km AMTD. All the official data is based on or contains data provided by the State of Queensland (Department of Environment and Science) 2022."/>
    <s v="River"/>
    <s v="https://urbanutilities.com.au/"/>
  </r>
  <r>
    <s v="Port Douglas"/>
    <x v="87"/>
    <x v="2"/>
    <n v="-16.493449999999999"/>
    <n v="145.45983000000001"/>
    <s v="EPPR01790513"/>
    <x v="28"/>
    <s v="4.9 ML/day"/>
    <x v="0"/>
    <n v="5582"/>
    <s v="Port Douglas estuarine outfall accommodates one wastewater treatment plant (Port Douglas) which serves the area of Port Douglas and Craiglie. Approximately 4.9 ML of treated effluent to be released to Dicksons Inlet daily or reused as irrigation at Mirage and the Links Golf courses. All the official data is based on or contains data provided by the State of Queensland (Department of Environment and Science) 2022."/>
    <s v="Estuarine"/>
    <s v="https://douglas.qld.gov.au/"/>
  </r>
  <r>
    <s v="Pulgul Creek"/>
    <x v="88"/>
    <x v="2"/>
    <n v="-25.312539999999998"/>
    <n v="152.89785000000001"/>
    <s v="EPPR00815913"/>
    <x v="22"/>
    <s v="7 ML/day"/>
    <x v="2"/>
    <s v="~32,700"/>
    <s v="Pulgul Creek outfall accommodates two wastewater treatment plants (Nikenbah and Pulgul Creek), which serves the areas of Kawungan, Wondunna, Urangan, Hervey Bay Airport, and part of Nikenbah. Approximately 2 ML (dry weather) or 6 ML (wet weather) of treated effluent is discharged daily via outfall pipes into the Pulgul Creek opposite the corner of Pelican Avenue and Round Island Road, 0.6 km AMTD. Meanwhile, the treated effluent is also being reused as irrigation for cane farms, plantations, sporting fields, and airport. All the official data is based on or contains data provided by the State of Queensland (Department of Environment and Science) 2022."/>
    <s v="Estuarine"/>
    <s v="https://www.frasercoast.qld.gov.au/wide-bay-water"/>
  </r>
  <r>
    <s v="Redcliffe"/>
    <x v="89"/>
    <x v="2"/>
    <n v="-27.250129999999999"/>
    <n v="153.06895"/>
    <s v="EPPR00869113"/>
    <x v="16"/>
    <s v="11.5 ML/day"/>
    <x v="2"/>
    <n v="60332"/>
    <s v="Hays Inlet outfall accommodates one wastewater treatment plant (Redcliffe), which serves the areas of Rothwell, Kippa-Ring, Redcliffe, Clontarf, Scarborough, Margate and Woody Point. Approximately 11 ML of treated effluent from the plant is discharged daily via outfall pipe to tidal reach of Hays inlet at 2 km AMTD. All the official data is based on or contains data provided by the State of Queensland (Department of Environment and Science) 2022."/>
    <s v="Estuarine"/>
    <s v="https://www.unitywater.com/"/>
  </r>
  <r>
    <s v="Sandgate"/>
    <x v="90"/>
    <x v="2"/>
    <n v="-27.330010000000001"/>
    <n v="153.07320000000001"/>
    <s v="EPPR00521513"/>
    <x v="15"/>
    <s v="25 ML/day"/>
    <x v="2"/>
    <s v="~99,900"/>
    <s v="Cabbage Tree Creek outfall accommodates one wastewater treatment plant (Sandgate), which serves the areas of Sandgate, Shorncliffe, Fitzgibbon, Brighton, Carseldine, Deagon, Taigum, Bald Hills, Aspley, Bridgeman Downs, and Bracken Ridge. Sandgate WWTP releases approximately 30 ML (dry weather) or 150 ML (wet weather) of treated sewage effluent to Cabbage Tree Creek at 1.2 km AMTD. All the official data is based on or contains data provided by the State of Queensland (Department of Environment and Science) 2022."/>
    <s v="River"/>
    <s v="https://urbanutilities.com.au/"/>
  </r>
  <r>
    <s v="South Rockhampton"/>
    <x v="91"/>
    <x v="2"/>
    <n v="-23.3932"/>
    <n v="150.52959999999999"/>
    <s v="EPPR00525513"/>
    <x v="27"/>
    <s v="12.5 ML/day"/>
    <x v="0"/>
    <s v="~19,000"/>
    <s v="Fitzroy River outfall accommodates three wastewater treatment plants (Rockhampton South, Rockhampton North, and Rockhampton West), which serves the whole suburbs of Rockhampton North, East, South, and West. The Rockhampton North WWTP discharges approximately 5 ML/day of treated sewage effluent released to Fitzroy River upper estuary, downstream of the Barrage near the mouth of Gavial Creek at 55 km AMTD, 250 m north off the plant. All the official data is based on or contains data provided by the State of Queensland (Department of Environment and Science) 2022."/>
    <s v="River"/>
    <s v="https://www.rockhamptonregion.qld.gov.au/"/>
  </r>
  <r>
    <s v="South Trees Inlet"/>
    <x v="92"/>
    <x v="2"/>
    <n v="-23.904699999999998"/>
    <n v="151.2996"/>
    <s v="EPPR00959913"/>
    <x v="23"/>
    <s v="15 ML/day"/>
    <x v="2"/>
    <n v="0"/>
    <s v="South Trees Inlet outfall accommodates one wastewater treatment plant (South Trees). This plant treats very small portion of wastewater, which mostly is being treated in Gladstone WWTP. Approximately 1.2 ML of treated effluent is discharged daily into the South  Trees Inlet at 5.3 km AMTD via 580 m outfall pipe located east off the plant. All the official data is based on or contains data provided by the State of Queensland (Department of Environment and Science) 2022."/>
    <s v="Estuarine"/>
    <s v="https://www.gladstone.qld.gov.au/"/>
  </r>
  <r>
    <s v="Woree"/>
    <x v="93"/>
    <x v="2"/>
    <n v="-16.96163"/>
    <n v="145.76835"/>
    <s v="EPPR00887713"/>
    <x v="21"/>
    <s v="19.4 ML/day"/>
    <x v="0"/>
    <s v="~89,000"/>
    <s v="Woree outfall accommodates one wastewater treatment plant (Southern WWTP), which serves the area of Part Mt Sheridan, Part Whiterock, Westcourt, Bungalow, Portsmith to Fearnley St, Manunda, Manoora and suburbs in between. Approximately 19.4 ML of treated effluent is discharged daily through a 1:100 diffuser to Smiths Creek. The effluent is also partially recycled for Cairns Golf Club and on-site use. All the official data is based on or contains data provided by the State of Queensland (Department of Environment and Science) 2022."/>
    <s v="River"/>
    <s v="https://www.cairns.qld.gov.au/"/>
  </r>
  <r>
    <s v="Thorneside"/>
    <x v="94"/>
    <x v="2"/>
    <n v="-27.484089999999998"/>
    <n v="153.18853999999999"/>
    <s v="EPPR00874613"/>
    <x v="17"/>
    <s v="37.5 ML/day"/>
    <x v="0"/>
    <s v="~40,000"/>
    <s v="Tingalpa Creek outfalls accommodates two wastewater treatment plants (Thorneside and Capalaba), which has two different outfall points. Thorneside WWTP serves the sewerage areas of Thorneside, Birkdale, Ormiston and Wellington Point. Approximately 12.75 ML (dry weather) or 37.5 ML (wet weather) of treated effluent is released daily via outfall pipe to Tingalpa Creek 1.3 km AMTD. All the official data is based on or contains data provided by the State of Queensland (Department of Environment and Science) 2022."/>
    <s v="River"/>
    <s v="https://www.redland.qld.gov.au/"/>
  </r>
  <r>
    <s v="Tin Can Bay"/>
    <x v="95"/>
    <x v="2"/>
    <n v="-25.917580000000001"/>
    <n v="152.99360999999999"/>
    <s v="EPPR00514813"/>
    <x v="29"/>
    <s v="960 KL/day"/>
    <x v="2"/>
    <s v="~2,200"/>
    <s v="Tin Can Bay outfall accommodates one wastewater treatment plant (Tin Can Bay), which serves the area of Tin Can Bay. This outfall acts as an emergency release that flows indirectly via overland flow to Snapper Creek adjacent to the plant. The majority of treated effluent is being reused for land irrigation. All the official data is based on or contains data provided by the State of Queensland (Department of Environment and Science) 2022."/>
    <s v="Estuarine"/>
    <s v="https://www.gympie.qld.gov.au/"/>
  </r>
  <r>
    <s v="Victoria Point"/>
    <x v="96"/>
    <x v="2"/>
    <n v="-27.579712000000001"/>
    <n v="153.29122000000001"/>
    <s v="EPPR00874613"/>
    <x v="17"/>
    <s v="42.5 ML/day"/>
    <x v="0"/>
    <s v="~31,000"/>
    <s v="Epapah Creek outfall accommodates one wastewater treatment plant (Victoria point), which serves the areas of Victoria Point and Redland Bay. Approximately 8.5 ML (dry weather) or 42.5 (wet weather) of treated effluent is discharged daily from the treatment plant via outfall pipe to Epapah Creek 2.6 km AMTD. the Victoria Point WWTP has class A and B recycled water that is used for irrigating the Redland Bay Golf Course. All the official data is based on or contains data provided by the State of Queensland (Department of Environment and Science) 2022."/>
    <s v="River"/>
    <s v="https://www.redland.qld.gov.au/"/>
  </r>
  <r>
    <s v="Wacol"/>
    <x v="97"/>
    <x v="2"/>
    <n v="-27.581226999999998"/>
    <n v="152.895006"/>
    <s v="EPPR00521513"/>
    <x v="15"/>
    <s v="50000-100000 EP"/>
    <x v="8"/>
    <s v="~36,000"/>
    <s v="Wacol outfall accommodates one wastewater treatment plant (Wacol), which serves the areas of Brookfield, Moggill, Pullenvale, Bellbowrie, and Jamboree Heights. The plant releases treated sewage effluent into Brisbane River at 60 km AMTD via outfall pipe. All the official data is based on or contains data provided by the State of Queensland (Department of Environment and Science) 2022."/>
    <s v="River"/>
    <s v="https://urbanutilities.com.au/"/>
  </r>
  <r>
    <s v="West Rockhampton"/>
    <x v="98"/>
    <x v="2"/>
    <n v="-23.360779999999998"/>
    <n v="150.49501000000001"/>
    <s v="EPPR00525513"/>
    <x v="27"/>
    <s v="12.5 ML/day"/>
    <x v="0"/>
    <s v="~6,200"/>
    <s v="Fitzroy River outfall accommodates three wastewater treatment plants (Rockhampton South, Rockhampton North, and Rockhampton West), which serves the whole suburbs of Rockhampton North, East, South, and West. The Rockhampton West plant discharges approximately 5 ML/day of treated sewage effluent and releases into Fitzroy River upper estuary, downstream of the Barrage at 59.2 km AMTD located 1.2 km south-east off the plant. All the official data is based on or contains data provided by the State of Queensland (Department of Environment and Science) 2022."/>
    <s v="River"/>
    <s v="https://www.rockhamptonregion.qld.gov.au/"/>
  </r>
  <r>
    <s v="Wynnum"/>
    <x v="99"/>
    <x v="2"/>
    <n v="-27.415330000000001"/>
    <n v="153.16896"/>
    <s v="EPPR00521513"/>
    <x v="15"/>
    <s v="10000-50000EP"/>
    <x v="2"/>
    <s v="~49,000"/>
    <s v="Wynnum ocean outfall accommodates one wastewater treatment plant (Wynnum), which serves the areas of Wynnum, Manly, Lota, Wakerley, Tingalpa, and Wynnum West.  The plant releases treated sewage effluent to Moreton Bay via Crab Creek outfall pipe. All the official data is based on or contains data provided by the State of Queensland (Department of Environment and Science) 2022."/>
    <s v="Ocean"/>
    <s v="https://urbanutilities.com.au/"/>
  </r>
  <r>
    <s v="Bolivar"/>
    <x v="100"/>
    <x v="3"/>
    <n v="-34.725963999999998"/>
    <n v="138.46749299999999"/>
    <s v="EPA1534"/>
    <x v="30"/>
    <s v="32 ML/day"/>
    <x v="0"/>
    <s v="~59,250"/>
    <s v="St Kilda outfall accommodates two wastewater treatment plant (Bolivar WWTP and Bolivar High Salinity plant). Bolivar HS plant replaces Port Adelaide WWTP and serves the area of Lefevre Peninsula. Approximately 32 ML of treated effluent is discharged daily into the St Kilda outfall channel downstream of the outlet Weir No.1 which mixes with the Bolivar WWTP lagoon discharge and the combined flow is released into coastal waters north of Bolivar."/>
    <s v="Ocean"/>
    <s v="https://www.sawater.com.au/"/>
  </r>
  <r>
    <s v="St Vincent Gulf"/>
    <x v="101"/>
    <x v="3"/>
    <n v="-34.725963999999998"/>
    <n v="138.46722700000001"/>
    <s v="EPA1534"/>
    <x v="30"/>
    <s v="165 ML/day"/>
    <x v="2"/>
    <s v="~434,000"/>
    <s v="The Bolivar wastewater treatment plant is the largest sewage plant in South Australia and serves Adelaide suburbs north of the River Torrens and as far east as Glen Osmond. By using secondary level treatment, this plant discharges the treated water via 11 km outfall open channel to coastal marine waters at St Kilda north of the plant. Approximately 30% of treated wastewater is recycled for irrigation of market gardens at Virginia after treatment through the Bolivar Dissolved Air Flotation &amp; Filtration (DAFF) plant. After additional chlorination, supply to dual reticulation network at Mawson Lakes."/>
    <s v="Ocean"/>
    <s v="https://www.sawater.com.au/"/>
  </r>
  <r>
    <s v="Northern outfall"/>
    <x v="102"/>
    <x v="3"/>
    <n v="-35.125866000000002"/>
    <n v="138.46234699999999"/>
    <s v="EPA1533"/>
    <x v="30"/>
    <s v="45 ML/day"/>
    <x v="0"/>
    <s v="~171,700"/>
    <s v="Christies Beach ocean outfall has two pipes (northern and southern) from three different wastewater treatment plant (A, B, and C) which are under Christies Beach WWTP. These plants employ the same treatment process, activated sludge, then followed by UV disinfection. They mainly serve the area of southern suburbs of Adelaide. The northern outfall pipe stretches about 570m out to sea is placed at about 100m from the existing outfall pipe. The second pipe,  southern outfall, discharged through a chlorine contact tank via a 305m long open-ended outfall. Both outfalls discharge approximately 45 ML/day of treated effluent into the Gulf of St Vincent.     "/>
    <s v="Ocean"/>
    <s v="https://www.sawater.com.au/"/>
  </r>
  <r>
    <s v="Southern outfall"/>
    <x v="103"/>
    <x v="3"/>
    <n v="-35.126477999999999"/>
    <n v="138.46554599999999"/>
    <s v="EPA1533"/>
    <x v="30"/>
    <s v="45 ML/day"/>
    <x v="0"/>
    <s v="~171,700"/>
    <s v="Christies Beach ocean outfall has two pipes (northern and southern) from three different wastewater treatment plant (A, B, and C) which are under Christies Beach WWTP. These plants employ the same treatment process, activated sludge, then followed by UV disinfection. They mainly serve the area of southern suburbs of Adelaide. The northern outfall pipe stretches about 570m out to sea is placed at about 100m from the existing outfall pipe. The second pipe,  southern outfall, discharged through a chlorine contact tank via a 305m long open-ended outfall. Both outfalls discharge approximately 45 ML/day of treated effluent into the Gulf of St Vincent.     "/>
    <s v="Ocean"/>
    <s v="https://www.sawater.com.au/"/>
  </r>
  <r>
    <s v="Finger Point"/>
    <x v="104"/>
    <x v="3"/>
    <n v="-38.050679000000002"/>
    <n v="140.64961700000001"/>
    <s v="EPA1510"/>
    <x v="30"/>
    <s v="6 ML/day"/>
    <x v="2"/>
    <s v="~29,500"/>
    <s v="Finger Point ocean outfall accommodates one wastewater treatment plant (Finger Point WWTP) and serves the area of Mount Gambier through a 30 km length of pumping and gravity pipelines, and Port McDonnell. Approximately 6 ML/day of treated effluent is discharged to the sea via a short outfall pipe terminating at a rock shelf 100 metres beyond the high water mark."/>
    <s v="Ocean"/>
    <s v="https://www.sawater.com.au/"/>
  </r>
  <r>
    <s v="Glenelg"/>
    <x v="105"/>
    <x v="3"/>
    <n v="-34.963132999999999"/>
    <n v="138.50393"/>
    <s v="EPA1560"/>
    <x v="30"/>
    <s v="60 ML/day"/>
    <x v="0"/>
    <s v="~250,000"/>
    <s v="Glenelg ocean outfall accommodates one wastewater treatment plant (Glenelg) and serves the area of River Torrens in the north, to Marino in the South, and to the Adelaide foothills including Flagstaff Hill, Eden Hills, and the Blackwood and Hawthorndene. The treated effluent is used for local irrigation and, after further treatment, is supplied for irrigation of Adelaide Park Lands and made available to other potential users (e.g. local government). Treated sewage that is not reused is discharged to Gulf St Vincent via two outfall pipes which located next to each other."/>
    <s v="Ocean"/>
    <s v="https://www.sawater.com.au/"/>
  </r>
  <r>
    <s v="Port Augusta"/>
    <x v="106"/>
    <x v="3"/>
    <n v="-32.535429999999998"/>
    <n v="137.77948799999999"/>
    <s v="EPA1532 "/>
    <x v="30"/>
    <s v="2.66 ML/day"/>
    <x v="2"/>
    <s v="~13,950"/>
    <s v="Port Augusta East ocean outfall accommodates one wastewater treatment treatment plant (Port Augusta East) and serves the area of City of Port Augusta. Approximately 2.5 ML/day of treated wastewater is discharged and flows into a tidal creek, through an area of mangrove and samphire to Spencer Gulf, about 500m away."/>
    <s v="Ocean"/>
    <s v="https://www.sawater.com.au/"/>
  </r>
  <r>
    <s v="Port Lincoln"/>
    <x v="107"/>
    <x v="3"/>
    <n v="-34.750681999999998"/>
    <n v="135.89514"/>
    <s v="EPA1538"/>
    <x v="30"/>
    <s v="4 ML/day"/>
    <x v="2"/>
    <s v="~16,300"/>
    <s v="Port Lincoln ocean outfall accommodates one wastewater treatment plant (Port Lincoln) and serve the City of Port Lincoln. Approximately 4 ML/day of treated effluent is discharged from the polishing lagoons enters coastal marine waters  a 434 metres long outfall pipe to Proper Bay. It is equipped with a diffuser located in a water depth of about 6 metres. Some treated wastewater undergoes tertiary treatment through a Council owned filtration plant operated by SA Water and is reused for irrigation of playing fields by the Port Lincoln City Council."/>
    <s v="Ocean"/>
    <s v="https://www.sawater.com.au/"/>
  </r>
  <r>
    <s v="Port Pirie"/>
    <x v="108"/>
    <x v="3"/>
    <n v="-33.182087000000003"/>
    <n v="137.967354"/>
    <s v="EPA1530"/>
    <x v="30"/>
    <s v="4.1 ML/day"/>
    <x v="2"/>
    <s v="~14,250"/>
    <s v="Port Pirie ocean outfall accommodates one wastewater treatment plant (Port Pirie) and serves the City of Port Pirie, situated on the eastern side of Spencer Gulf, about 240 km north of Adelaide. Approximately 4.1 ML of treated effluent is discharged daily via a 300m outfall channel and into the tidal Second Creek, which meanders for about 6km north-west to the Spencer Gulf. "/>
    <s v="Ocean"/>
    <s v="https://www.sawater.com.au/"/>
  </r>
  <r>
    <s v="Whyalla"/>
    <x v="109"/>
    <x v="3"/>
    <n v="-33.058160000000001"/>
    <n v="137.55265499999999"/>
    <s v="EPA14916 "/>
    <x v="30"/>
    <s v="6.94 ML/day"/>
    <x v="2"/>
    <s v="~21,970"/>
    <s v="Whyalla ocean outfall accommodates one wastewater treatment plant (Whyalla) and serves the City of Whyalla, on the western shore of the Upper Spencer Gulf. Approximately 7 ML of treated effluent is discharged daily via an outfall channel into a tidal creek, which flows into samphire and mangroves east to Spencer Gulf, about 2km from the plant and 3km from the nearest beach."/>
    <s v="Ocean"/>
    <s v="https://www.sawater.com.au/"/>
  </r>
  <r>
    <s v="Bicheno"/>
    <x v="110"/>
    <x v="4"/>
    <n v="-41.838105800000001"/>
    <n v="148.25806779999999"/>
    <s v="PCE 2868"/>
    <x v="31"/>
    <s v="450 kL/day"/>
    <x v="2"/>
    <s v="~950"/>
    <s v="Bicheno outfall accommodates one wastewater treatment plant (Bicheno) and serves the area of Bicheno. The plant discharges around 300 kL treated effluent per day, of which approximately 90 % is reused for golf course irrigation. The remainder is discharged to the Old Mines Lagoon."/>
    <s v="Estuarine"/>
    <s v="https://www.taswater.com.au/"/>
  </r>
  <r>
    <s v="Blackmans Bay"/>
    <x v="111"/>
    <x v="4"/>
    <n v="-43.015799000000001"/>
    <n v="147.32957200000001"/>
    <s v="PCE 9057"/>
    <x v="31"/>
    <s v="8530 kL/day"/>
    <x v="2"/>
    <s v="~22,350"/>
    <s v="Blackmans Bay outfall accommodates one wastewater treatment plant (Blackmans Bay) and serves the area of Kingborough Council. Approximately 5.5 ML of treated effluent is discharged daily into the lower Derwent River through  diffusers spanning 80m along an outfall pipe about 600 metres from the shore across a rock shelf into shallow water adjacent to a rocky outcrop. "/>
    <s v="River"/>
    <s v="https://www.taswater.com.au/"/>
  </r>
  <r>
    <s v="Boat Harbour"/>
    <x v="112"/>
    <x v="4"/>
    <n v="-40.927535399999996"/>
    <n v="145.61761630000001"/>
    <s v="PCE 6244"/>
    <x v="31"/>
    <s v="170 kL/day"/>
    <x v="0"/>
    <s v="~270"/>
    <s v="Boat Harbour ocean outfall accommodates one wastewater treatment plant (Boat Harbour) and serves the area of Boat Harbour. Approximately 1 ML of treated effluent is released daily into the Bass Strait through an outfall outlet pipe located at 200 meters north-west of the treatment plant."/>
    <s v="Ocean"/>
    <s v="https://www.taswater.com.au/"/>
  </r>
  <r>
    <s v="Bridgewater"/>
    <x v="113"/>
    <x v="4"/>
    <n v="-42.743270000000003"/>
    <n v="147.239205"/>
    <s v="EPN 7058/1"/>
    <x v="31"/>
    <s v="3500 kL/day"/>
    <x v="2"/>
    <s v="~11,100"/>
    <s v="Bridgewater outfall accommodates one wastewater treatment plant (Bridgewater) and serves the area of Bridgewater, Green Point, Old Beach, Herdsmans Cove and Gagebrook. The plant discharges around 2.4 ML/day, of which approximately 80% is reused for agricultural irrigation. The remaining effluent is discharged to the Derwent Estuary through an outfall pipe in close proximity to the plant. "/>
    <s v="Estuarine"/>
    <s v="https://www.taswater.com.au/"/>
  </r>
  <r>
    <s v="Bridport"/>
    <x v="114"/>
    <x v="4"/>
    <n v="-40.979509"/>
    <n v="147.38577100000001"/>
    <s v="PCE 6154"/>
    <x v="31"/>
    <s v="1400 kL/day"/>
    <x v="2"/>
    <s v="~1,500"/>
    <s v="Bridport ocean outfall accommodates one wastewater treatment plant (Bridport) and serves the area of Bridport. Approximately 100 ML of treated effluent is released annually into the Bass Strait through an outfall pipe off a rock shelf located approximately 700 metres north east of the treatment plant."/>
    <s v="Ocean"/>
    <s v="https://www.taswater.com.au/"/>
  </r>
  <r>
    <s v="Cambridge"/>
    <x v="115"/>
    <x v="4"/>
    <n v="-42.837566799999998"/>
    <n v="147.5140404"/>
    <s v="EPN 7447/2"/>
    <x v="31"/>
    <s v="800 kL/day"/>
    <x v="0"/>
    <s v="~2,450"/>
    <s v="Cambridge outfall accommodates one wastewater treatment plant (Cambridge) which serves the area of Cambridge and Airport. Approximately 420 KL/day of treated effluent is discharged, 70-80% into Barilla Rivulet through an outfall pipe and 20-30% to the Coal River Reuse Scheme. "/>
    <s v="River"/>
    <s v="https://www.taswater.com.au/"/>
  </r>
  <r>
    <s v="Cameron Bay"/>
    <x v="116"/>
    <x v="4"/>
    <n v="-42.808878200000002"/>
    <n v="147.25929439999999"/>
    <s v="EPN 7061/1"/>
    <x v="31"/>
    <s v="6000 kL/day"/>
    <x v="2"/>
    <s v="~18,800"/>
    <s v="Cameron Bay outfall  accommmodates one wastewater treatment plant (Cameron Bay) and serves the area of Claremont, Berriedale, Chigwell, Austins Ferry, Granton, part of Rosetta, and Cadbury and Moorilla Winery. Approximately 4 ML/day of treated effluent is discharged to the Derwent Estuary, a small proportion of effluent is reused for irrigation of the Claremont Golf Course."/>
    <s v="Estuarine"/>
    <s v="https://www.taswater.com.au/"/>
  </r>
  <r>
    <s v="Currie"/>
    <x v="117"/>
    <x v="4"/>
    <n v="-39.933022899999997"/>
    <n v="143.8355263"/>
    <s v="PCE 6259"/>
    <x v="31"/>
    <s v="290 kL/day"/>
    <x v="2"/>
    <s v="~700"/>
    <s v="Currie ocean outfall accommodates one wastewater treatment plant (Currie) and serves mainly the Currie area. Approximately 9.4 ML of treated effluent is discharged monthly into Bass Strait through an ocean outfall pipe "/>
    <s v="Ocean"/>
    <s v="https://www.taswater.com.au/"/>
  </r>
  <r>
    <s v="Cygnet"/>
    <x v="118"/>
    <x v="4"/>
    <n v="-43.1686294"/>
    <n v="147.09164100000001"/>
    <s v="EPN 8533/1"/>
    <x v="31"/>
    <s v="400 kL/day"/>
    <x v="2"/>
    <s v="~1,550"/>
    <s v="Cygnet outfall accommodates one wastewater treatment plant and serves the area of Cygnet. Approximately 300 KL of treated effluent is discharged daily into the Kangaroo Bay through an outlet pipe located 40 metres south off the plant."/>
    <s v="Estuarine"/>
    <s v="https://www.taswater.com.au/"/>
  </r>
  <r>
    <s v="Dover"/>
    <x v="119"/>
    <x v="4"/>
    <n v="-43.315851000000002"/>
    <n v="147.03339500000001"/>
    <s v="PCE 6228"/>
    <x v="31"/>
    <s v="360 kL/day"/>
    <x v="2"/>
    <s v="~850"/>
    <s v="Dover outfall accommodates one wastewater treatment plant (Dover) and serves the area of Dover. Approximately 200 KL of treated effluent is discharged daily into the Port Esperance through an outfall pipe located 900 metres south-east off the plant."/>
    <s v="Ocean"/>
    <s v="https://www.taswater.com.au/"/>
  </r>
  <r>
    <s v="Strahan"/>
    <x v="120"/>
    <x v="4"/>
    <n v="-42.152935999999997"/>
    <n v="145.31120000000001"/>
    <s v="EPN 8858/1"/>
    <x v="31"/>
    <s v="1100 kL/day"/>
    <x v="2"/>
    <s v="~700"/>
    <s v="East Strahan outfall accommodates one wastewater treatment plant (East Strahan) and serves the municipality area of Strahan. Approximately 600 KL/day of treated effluent is discharged via outfall pipe into Long Bay."/>
    <s v="Ocean"/>
    <s v="https://www.taswater.com.au/"/>
  </r>
  <r>
    <s v="Electrona"/>
    <x v="121"/>
    <x v="4"/>
    <n v="-43.054599000000003"/>
    <n v="147.26883599999999"/>
    <s v="EPN 8951/1"/>
    <x v="31"/>
    <s v=" &gt; 100 kL/day"/>
    <x v="2"/>
    <s v="~364"/>
    <s v="Electrona outfall accommodates one wastewater treatment plant (Electrona) and serves the suburb area of Electrona. Approximately 300 KL of treated effluent is discharged daily through an outfall pipe located at North-West Bay. In the next two years the effluent from Electrona wastewater treatment plant would be directed to the Blackmans Bay outfall."/>
    <s v="Estuarine"/>
    <s v="https://www.taswater.com.au/"/>
  </r>
  <r>
    <s v="George Town"/>
    <x v="122"/>
    <x v="4"/>
    <n v="-41.127335000000002"/>
    <n v="146.83146099999999"/>
    <s v="EPN 7933/1"/>
    <x v="31"/>
    <s v="3600 kL/day"/>
    <x v="2"/>
    <s v="~6,700"/>
    <s v="George Town estuarine outfall accommodates one wastewater treatment plant (George Town) and serves the George Town Municipal area including several industrial trade waste customers. Approximately 31 ML of treated effluent is discharged daily through an outfall outlet pipe to the Tamar River near Point Effingham."/>
    <s v="Estuarine"/>
    <s v="https://www.taswater.com.au/"/>
  </r>
  <r>
    <s v="Hoblers Bridge"/>
    <x v="123"/>
    <x v="4"/>
    <n v="-41.438054000000001"/>
    <n v="147.16999799999999"/>
    <s v="EPN 8103/1"/>
    <x v="31"/>
    <s v="4500 kL/day"/>
    <x v="2"/>
    <s v="~10,500"/>
    <s v="Hoblers Bridge outfall accommodates one wastewater treatment plant (Hoblers Bridge) and serves the suburbs of Newstead, Waverley, and Ravenswood. Approximately 4.12 ML/day of treated effluent is discharged to the North Esk River."/>
    <s v="River"/>
    <s v="https://www.taswater.com.au/"/>
  </r>
  <r>
    <s v="Macquarie Point"/>
    <x v="124"/>
    <x v="4"/>
    <n v="-42.877707000000001"/>
    <n v="147.34124"/>
    <s v="EPN 8880/1"/>
    <x v="31"/>
    <s v="18000 kL/day"/>
    <x v="2"/>
    <s v="~35,700"/>
    <s v="Macquarie Point outfall accommodates one wastewater treatment plant (Macquarie Point) and serves the area of Hobart, South Hobart, Battery Point, Dynnyrne, and Sandy Bay. Approximately 10 ML of treated effluent is discharged daily into the Derwent River through an outfall pipe located 150 m east off the plant."/>
    <s v="River"/>
    <s v="https://www.taswater.com.au/"/>
  </r>
  <r>
    <s v="Margate"/>
    <x v="125"/>
    <x v="4"/>
    <n v="-43.025778000000003"/>
    <n v="147.278198"/>
    <s v="EPN 8540/2"/>
    <x v="31"/>
    <s v=" &gt; 100 kL/day"/>
    <x v="2"/>
    <s v="~3,900"/>
    <s v="Margate outfall accommodates one wastewater treatment plant (Margate) and serves the area of Margate. Approximately 167 KL of treated effluent is discharged daily through an outfall pipe at North-West Bay. In the next two years the effluent from Margate wastewater treatment plant would be directed to the Blackmans Bay outfall."/>
    <s v="Estuarine"/>
    <s v="https://www.taswater.com.au/"/>
  </r>
  <r>
    <s v="Midway Point"/>
    <x v="126"/>
    <x v="4"/>
    <n v="-42.793140999999999"/>
    <n v="147.56372300000001"/>
    <s v="EPN 9412/1"/>
    <x v="31"/>
    <s v="810 kL/day"/>
    <x v="2"/>
    <s v="~5,750"/>
    <s v="Sorell outfall accommodates two wastewater treatment plant (Sorell and Midway Point) and serves the area of Sorell Council and Midway Point. Approximately 63-83% of 810 KL/day treated effluent is being reused for irrigation purposes while the rest is discharged into Pitt Water."/>
    <s v="Estuarine"/>
    <s v="https://www.taswater.com.au/"/>
  </r>
  <r>
    <s v="Newnham"/>
    <x v="127"/>
    <x v="4"/>
    <n v="-41.397150000000003"/>
    <n v="147.11535699999999"/>
    <s v="EPN 8105/1"/>
    <x v="31"/>
    <s v="3920 kL/day"/>
    <x v="2"/>
    <s v="~13,100"/>
    <s v="Newnham estuarine outfall accommodates one wastewater treatment plant (Newnham) and serves the area of Launceston northern suburbs (Mowbray, Mayfield, Rocherlea, and Newnham). Approximately 3.92 ML/day of treated effluent is discharged to the Tamar River via the Newnham Creek."/>
    <s v="Estuarine"/>
    <s v="https://www.taswater.com.au/"/>
  </r>
  <r>
    <s v="Orford"/>
    <x v="128"/>
    <x v="4"/>
    <n v="-42.571303"/>
    <n v="147.90913"/>
    <s v="EPN 8949/1"/>
    <x v="31"/>
    <s v="478 kL/day"/>
    <x v="2"/>
    <s v="~620"/>
    <s v="Orford outfall accommodates one wastewater treatment plant (Orford) and serves the area of Orford. Approximately 200 KL/day of treated effluent is discharged via an outfall pipe located in Quarry Point."/>
    <s v="Ocean"/>
    <s v="https://www.taswater.com.au/"/>
  </r>
  <r>
    <s v="Pardoe"/>
    <x v="129"/>
    <x v="4"/>
    <n v="-41.163200000000003"/>
    <n v="146.39240000000001"/>
    <s v="EPN 8857/1"/>
    <x v="31"/>
    <s v="14000 kL/day"/>
    <x v="1"/>
    <s v="~18,750"/>
    <s v="Pardoe ocean outfall accommodates two wastewater treatment plants (Pardoe and Latrobe) and serves the municipal areas of Devonport and Latrobe. Approximately 12 ML of treated effluent is discharged daily from Pardoe WWTP into the Bass Strait through a submerged ocean outfall pipe located 1.35 km off-shore of  Pardoe wastewater treatment plant. A further 1.2 ML of treated effluent produced at Latrobe WWTP is also discharged via the Pardoe outfall in Bass Strasit."/>
    <s v="Ocean"/>
    <s v="https://www.taswater.com.au/"/>
  </r>
  <r>
    <s v="Port Arthur"/>
    <x v="130"/>
    <x v="4"/>
    <n v="-43.144300999999999"/>
    <n v="147.85839999999999"/>
    <s v="EPN 9318/1"/>
    <x v="32"/>
    <s v="120 kL/day"/>
    <x v="2"/>
    <s v="~1,000"/>
    <s v="Port Arthur outfall accommodates one wastewater treatment plant (Port Arthur) and serves the area of Port Arthur Historic Site, Nubeena, and White Beach. Approximately 60 KL of treated effluent is discharged daily into the Carnarvon Bay through an outfall pipe located 150 metres off the plant."/>
    <s v="Estuarine"/>
    <s v="https://portarthur.org.au/"/>
  </r>
  <r>
    <s v="Port Sorell"/>
    <x v="131"/>
    <x v="4"/>
    <n v="-41.124623"/>
    <n v="146.54108199999999"/>
    <s v="PCE 3661"/>
    <x v="31"/>
    <s v="961 kL/day"/>
    <x v="2"/>
    <s v="~4,270"/>
    <s v="Port Sorell estuarine outfall accommodates one wastewater treatment plant (Port Sorell) and serves the area of Port Sorell, Shearwater, and Hawley Beach. Approximately 900 KL of treated effluent is discharged daily into the Bass Strait through an offshore  outfall outlet pipe located 380 metres from the treatment plant."/>
    <s v="Ocean"/>
    <s v="https://www.taswater.com.au/"/>
  </r>
  <r>
    <s v="Prince of Wales Bay"/>
    <x v="132"/>
    <x v="4"/>
    <n v="-42.825574000000003"/>
    <n v="147.306624"/>
    <s v="EPN 9208/1"/>
    <x v="31"/>
    <s v="9900 kL/day"/>
    <x v="2"/>
    <s v="~24,200"/>
    <s v="Prince of Wales outfall accommodates one wastewater treatment plant (Prince of Wales) and serves the area of Montrose, Glenorchy, Goodwood, Derwent Park, Moonah, and Lutana. Approximately 8 ML/day of treated effluent is discharged into the Derwent River via an outfall pipe located at Prince of Wales Bay."/>
    <s v="River"/>
    <s v="https://www.taswater.com.au/"/>
  </r>
  <r>
    <s v="Richmond"/>
    <x v="133"/>
    <x v="4"/>
    <n v="-42.745337999999997"/>
    <n v="147.44352499999999"/>
    <s v="EPN 7371/1"/>
    <x v="31"/>
    <s v=" &gt; 100 kL/day"/>
    <x v="2"/>
    <s v="~800"/>
    <s v="Richmond outfall accommodates one wastewater treatment plant (Richmond) and serves the area of Richmond. Approximately 91% of 188 KL/day treated effluent is being reused for irrigation purposes, while the rest is discharged into the Coal River."/>
    <s v="River"/>
    <s v="https://www.taswater.com.au/"/>
  </r>
  <r>
    <s v="Risdon"/>
    <x v="134"/>
    <x v="4"/>
    <n v="-42.819040000000001"/>
    <n v="147.31988699999999"/>
    <s v="EPN 9207/1"/>
    <x v="31"/>
    <s v="1000 kL/day"/>
    <x v="2"/>
    <s v="~3,400"/>
    <s v="East Risdon outfall accommodates one wastewater treatment plant (Risdon) and serves the area of Risdon and Risdon Vale. Approximately 700 KL/day of treated effluent is discharge through an outfall pipe into the Derwent River."/>
    <s v="River"/>
    <s v="https://www.taswater.com.au/"/>
  </r>
  <r>
    <s v="Riverside"/>
    <x v="135"/>
    <x v="4"/>
    <n v="-41.418565000000001"/>
    <n v="147.115579"/>
    <s v="EPN 8106/1"/>
    <x v="31"/>
    <s v="2800 kL/day"/>
    <x v="2"/>
    <s v="~6,600"/>
    <s v="Riverside outfall accommodates one wastewater treatment plant (Riverside) and serves the area of Riverside and part of Trevallyn. Approximately 1.9 ML/day of treated effluent is discharged through an outfall pipe into the Tamar River."/>
    <s v="River"/>
    <s v="https://www.taswater.com.au/"/>
  </r>
  <r>
    <s v="Rokeby"/>
    <x v="136"/>
    <x v="4"/>
    <n v="-42.919097999999998"/>
    <n v="147.409009"/>
    <s v="EPN 7829/1"/>
    <x v="31"/>
    <s v="4000 kL/day"/>
    <x v="0"/>
    <s v="~10,600"/>
    <s v="Rokeby outfall accommodates one wastewater treatment plant (Rokeby) and serves the area of Rokeby, Clarendon Vale, Oakdowns, Tranmere, Lauderdale, and Roches Beach. The plant discharges approximately 2 ML of treated effluent per day, of which 100% is usually reused for agricultural irrigation. An outfall pipe is located at Tranmere should discharge be required. "/>
    <s v="River"/>
    <s v="https://www.taswater.com.au/"/>
  </r>
  <r>
    <s v="Rosny"/>
    <x v="137"/>
    <x v="4"/>
    <n v="-42.876379999999997"/>
    <n v="147.35132200000001"/>
    <s v="EPN 632/1"/>
    <x v="31"/>
    <s v="7500 kL/day"/>
    <x v="2"/>
    <s v="~29,900"/>
    <s v="Rosny outfall accommodates one wastewater treatment plant (Rosny) and serves the area of Rosny, Mornington, Warrane, Geilston Bay, Montagu Bay, Lindisfarne, Howrah, and Bellerive. Approximately 6 ML/day of treated effluent is reused (75%) for irrigation purposes, and discharged into the Derwent River (25%) through an outfall pipe located 600 m off the plant."/>
    <s v="River"/>
    <s v="https://www.taswater.com.au/"/>
  </r>
  <r>
    <s v="Burnie"/>
    <x v="138"/>
    <x v="4"/>
    <n v="-41.063287000000003"/>
    <n v="145.94443699999999"/>
    <s v="EPN 7297/1"/>
    <x v="31"/>
    <s v="9000 kL/day"/>
    <x v="0"/>
    <s v="~19,900"/>
    <s v="Burnie ocean outfall accommodates one wastewater treatment plant (Burnie) and serves the area of Burnie local government areas. Approximately 6.3 ML of treated effluent is discharged daily into the Bass Strait through a submerged ocean outfall pipe located 200 metres from the treatment plant. "/>
    <s v="Ocean"/>
    <s v="https://www.taswater.com.au/"/>
  </r>
  <r>
    <s v="Selfs Point"/>
    <x v="139"/>
    <x v="4"/>
    <n v="-42.846898000000003"/>
    <n v="147.32889299999999"/>
    <s v="EPN 9797/1"/>
    <x v="31"/>
    <s v="13000 kL/day"/>
    <x v="0"/>
    <s v="~17,300"/>
    <s v="Selfs Point outfall accommodates one wastewater treatment plant (Selfs Point) and serves the area of New Town, Lenah Valley, Mount Stuart, and North Hobart. Approximately 9 ML of treated effluent is discharged daily into the Derwent Estuary through an outfall pipe located at Blinking Billy Point, 10 km south of Selfs Point. There is also an emergency outfall point located 800 m east of the plant. 1% of the effluent is diverted to irrigation of sports grounds. "/>
    <s v="River"/>
    <s v="https://www.taswater.com.au/"/>
  </r>
  <r>
    <s v="Sisters Beach"/>
    <x v="140"/>
    <x v="4"/>
    <n v="-40.913201000000001"/>
    <n v="145.564854"/>
    <s v="EPN 7072/1"/>
    <x v="31"/>
    <s v="585 kL/day"/>
    <x v="0"/>
    <s v="~450"/>
    <s v="Sisters Beach coastal outfall accommodates one wastewater treatment plant (Sisters Beach) serving the Sisters Beach area. Approximately 77 kL of treated effluent monthly is discharged into the Bass Strait through an outfall outlet pipe located at coastal area 500 m from the treatment plant."/>
    <s v="Ocean"/>
    <s v="https://www.taswater.com.au/"/>
  </r>
  <r>
    <s v="Smithton"/>
    <x v="141"/>
    <x v="4"/>
    <n v="-40.823903000000001"/>
    <n v="145.10163399999999"/>
    <s v="EPN 8596/1"/>
    <x v="31"/>
    <s v="5200 kL/day"/>
    <x v="2"/>
    <s v="~3,900"/>
    <s v="Smithton estuarine outfall accommodates one wastewater treatment plant (Smithton) and serves the area of Smithton. Approximately 100 ML of treated effluent monthly is discharged into the Bass Strait through an outfall outlet pipe located at Kemps Bay."/>
    <s v="Estuarine"/>
    <s v="https://www.taswater.com.au/"/>
  </r>
  <r>
    <s v="Somerset"/>
    <x v="142"/>
    <x v="4"/>
    <n v="-41.025886999999997"/>
    <n v="145.805429"/>
    <s v="EPN 9186/1"/>
    <x v="31"/>
    <s v="1200 kL/day"/>
    <x v="2"/>
    <s v="~3,900"/>
    <s v="Somerset ocean outfall accommodates one wastewater treatment plant (Somerset) and serves the area of Somerset. Approximately 1 ML of treated effluent is released daily into the Bass Strait throught an outfall outlet pipe located next to the treatment plant."/>
    <s v="Ocean"/>
    <s v="https://www.taswater.com.au/"/>
  </r>
  <r>
    <s v="Sorell"/>
    <x v="143"/>
    <x v="4"/>
    <n v="-42.793140999999999"/>
    <n v="147.56372300000001"/>
    <s v="EPN 8551/1"/>
    <x v="31"/>
    <s v="810 kL/day"/>
    <x v="2"/>
    <s v="~5,750"/>
    <s v="Sorell outfall accommodates two wastewater treatment plant (Sorell and Midway Point) and serves the area of Sorell Council and Midway Point. Approximately 63-83% of 550 KL/day treated effluent is being reused for irrigation purposes while the rest is discharged into Pitt Water."/>
    <s v="Estuarine"/>
    <s v="https://www.taswater.com.au/"/>
  </r>
  <r>
    <s v="St Helens"/>
    <x v="144"/>
    <x v="4"/>
    <n v="-41.323790000000002"/>
    <n v="148.26117099999999"/>
    <s v="PCE 7199"/>
    <x v="31"/>
    <s v="1500 kL/day"/>
    <x v="0"/>
    <s v="~1,450"/>
    <s v="St. Helens estuarine outfall accommodates one wastewater treatment plant (St. Helens) and serves the area of St. Helens. Approximately 690 KL/day of treated effluent is discharged through an outfall pipe located into Georges Bay 160 metres off from the plant."/>
    <s v="Estuarine"/>
    <s v="https://www.taswater.com.au/"/>
  </r>
  <r>
    <s v="Stanley"/>
    <x v="145"/>
    <x v="4"/>
    <n v="-40.749471999999997"/>
    <n v="145.29735600000001"/>
    <s v="EPN 9193/1"/>
    <x v="31"/>
    <s v="276 kL/day"/>
    <x v="2"/>
    <s v="~500"/>
    <s v="Stanley coastal outfall accommodates one wastewater treatment plant (Stanley) and serves the area of Stanley. Approximately  1.9 ML of treated effluent monthly is released monthly into Bass Strait through an outfall pipe located some 80 m off-shore in an area 500 m north-east from the treatment plant. "/>
    <s v="Ocean"/>
    <s v="https://www.taswater.com.au/"/>
  </r>
  <r>
    <s v="Ti-tree Bend"/>
    <x v="146"/>
    <x v="4"/>
    <n v="-41.416840000000001"/>
    <n v="147.12177700000001"/>
    <s v="EPN 8102/1"/>
    <x v="31"/>
    <s v="25000 kL/day"/>
    <x v="2"/>
    <s v="~22,070"/>
    <s v="Ti-tree Bend outfall accommodates one wastewater treatment plant (Ti-tree Bend) and serves the central part of Launceston, Invermay, Trevallyn, West Launceston, and South Launceston. Ti-Tree Bend WWTP is the largest plant in Tasmania and has a significant flow component made up of combined drainage (sewage and stormwater). Approximately 25 ML/day of treated effluent is discharged to the Tamar River."/>
    <s v="River"/>
    <s v="https://www.taswater.com.au/"/>
  </r>
  <r>
    <s v="Triabunna"/>
    <x v="147"/>
    <x v="4"/>
    <n v="-42.503793000000002"/>
    <n v="147.920748"/>
    <s v="PCE 6236"/>
    <x v="31"/>
    <s v="253 kL/day"/>
    <x v="2"/>
    <s v="~900"/>
    <s v="Triabunna outfall accommodates one wastewater treatment plant (Triabunna) and serves the municipality area of Triabunna. Approximately 210 KL/day of treated effluent is discharged via outfall pipe into the Vicarys Rivulet."/>
    <s v="River"/>
    <s v="https://www.taswater.com.au/"/>
  </r>
  <r>
    <s v="Turners Beach"/>
    <x v="148"/>
    <x v="4"/>
    <n v="-41.166491999999998"/>
    <n v="146.25106199999999"/>
    <s v="EPN 8859/1"/>
    <x v="31"/>
    <s v="600 kL/day"/>
    <x v="2"/>
    <s v="~1,700"/>
    <s v="Turners Beach estuarine outfall accommodates one wastewater treatment plant (Turners Beach) and serves the area of Turners Beach. Approximately 900 KL/day of treated effluent is discharged into the Forth River estuarine area through an outfall pipe located 100 metres off from the treatment plant"/>
    <s v="Estuarine"/>
    <s v="https://www.taswater.com.au/"/>
  </r>
  <r>
    <s v="Ulverstone"/>
    <x v="149"/>
    <x v="4"/>
    <n v="-41.141154999999998"/>
    <n v="146.16114200000001"/>
    <s v="EPN 9573/1"/>
    <x v="31"/>
    <s v="7500 kL/day"/>
    <x v="2"/>
    <s v="~11,200"/>
    <s v="Ulverstone ocean outfall accommodates one wastewater treatment plant (Ulverstone) and serves the area of Ulverstone and West Ulverstone. Approximately 3.5 ML of treated effluent is discharged daily  to the Bass Strait through an outfall outlet pipe located off-shore of Picnic Point, Ulverstone. An additional 4.2 ML of industrial processing waters are screened at the WWTP and then discharged without further treatment to the outfall in Bass Strait."/>
    <s v="Ocean"/>
    <s v="https://www.taswater.com.au/"/>
  </r>
  <r>
    <s v="Wynyard"/>
    <x v="150"/>
    <x v="4"/>
    <n v="-40.995733000000001"/>
    <n v="145.759784"/>
    <s v="EPN 9090/1"/>
    <x v="31"/>
    <s v="2900 kL/day"/>
    <x v="2"/>
    <s v="~6,100"/>
    <s v="Wynyard ocean outfall accommodates one wastewater treatment plant (Wynyard) and serves the area of Wynyard. Approximately 3.6 ML of treated effluent is discharged daily into the Bass Strait through an outfall outlet pipe located at Old Bass Highway 600 metres from the treatment plant. "/>
    <s v="Ocean"/>
    <s v="https://www.taswater.com.au/"/>
  </r>
  <r>
    <s v="Altona"/>
    <x v="151"/>
    <x v="5"/>
    <n v="-37.872"/>
    <n v="144.79"/>
    <n v="18010"/>
    <x v="33"/>
    <s v="300 kL/day"/>
    <x v="0"/>
    <s v="~100,000"/>
    <s v="Altona outfall accommodates one wastewater treatment plant (Altona) and serves the area of Altona, Altona Meadows, Laverton, and Point Cook. Approximately 16 ML treated effluent is reused (45%) for irrigating Sanctuary Lakes Golf Club, Kooringal Golf Club, and Altona Green Park while the rest is discharge to Port Phillip Bay. The mixing zone extends for a 100 metre radius in Port Phillip Bay from the licensed discharge point."/>
    <s v="Ocean"/>
    <s v="https://www.citywestwater.com.au/"/>
  </r>
  <r>
    <s v="Anglesea"/>
    <x v="152"/>
    <x v="5"/>
    <n v="-38.407325"/>
    <n v="144.20084900000001"/>
    <n v="74369"/>
    <x v="34"/>
    <s v="3 ML/day"/>
    <x v="0"/>
    <s v="~3,600"/>
    <s v="Anglesea ocean outfall accommodates one wastewater treatment plant (Anglesea) and serves the area of Anglesea. Approximately 600 KL of treated effluent is released daily through 700 metres outfall pipeline which emerged 500 metres off the coast located in Melba Parade, Anglesea."/>
    <s v="Ocean"/>
    <s v="https://www.barwonwater.vic.gov.au/"/>
  </r>
  <r>
    <s v="Apollo Bay"/>
    <x v="153"/>
    <x v="5"/>
    <n v="-38.782708"/>
    <n v="143.660731"/>
    <n v="74369"/>
    <x v="34"/>
    <s v="3 ML/day"/>
    <x v="0"/>
    <s v="~2,000"/>
    <s v="Apollo Bay ocean outfall accommodates one wastewater treatment plant (Apollo Bay), and serves the area of Marengo, Skenes Creek and Apollo Bay. Approximately 900 KL of treated effluent is reused and supplied the landcare nursery while the rest is discharged daily through an ocean outfall outlet pipe adjacent to rock shelf south-east of Marengo."/>
    <s v="Ocean"/>
    <s v="https://www.barwonwater.vic.gov.au/"/>
  </r>
  <r>
    <s v="Baxters Beach"/>
    <x v="154"/>
    <x v="5"/>
    <n v="-38.604360800000002"/>
    <n v="145.52737809999999"/>
    <n v="74240"/>
    <x v="35"/>
    <s v="3 ML/day"/>
    <x v="2"/>
    <s v="~9,900"/>
    <s v="Baxter's Beach ocean outfall accommodates three wastewater treatment plants (Wonthaggi, Cape Paterson, and Inverloch) and serves the area of Inverloch, Cape Paterson, Wonthaggi, and North Wonthaggi. Approximately 3 ML of treated effluent is released daily to Bass Strait through an ocean outfall pipe located at Baxter's Beach, Victoria. "/>
    <s v="Ocean"/>
    <s v="https://www.sgwater.com.au/"/>
  </r>
  <r>
    <s v="Black Rock"/>
    <x v="155"/>
    <x v="5"/>
    <n v="-38.294943000000004"/>
    <n v="144.423203"/>
    <n v="74369"/>
    <x v="34"/>
    <s v="70 ML/day"/>
    <x v="0"/>
    <s v="~245,000"/>
    <s v="Black Rock ocean outfall accommodates one wastewater treatment plant (Black Rock) and serves City of Geelong area. Approximately 50 ML of treated effluent per day is discharged through outfall pipeline offshore into Bass Strait.  The ocean outfall is about 1.1km offshore and 16m below the ocean surface."/>
    <s v="Ocean"/>
    <s v="https://www.barwonwater.vic.gov.au/"/>
  </r>
  <r>
    <s v="ETP"/>
    <x v="156"/>
    <x v="5"/>
    <n v="-38.441439000000003"/>
    <n v="144.844717"/>
    <n v="74284"/>
    <x v="36"/>
    <s v="540 ML/day"/>
    <x v="0"/>
    <s v="~1,500,000"/>
    <s v="South Eastern outfall accommodates four wastewater treatment plants (Eastern plant, Mt Martha, Somers, and Boneo) and serves the area of Melbourne's southern and eastern suburbs. Approximately 350 ML (dry weather) - 1700 ML (wet weather) of treated effluent is discharged daily to Bass Strait via an outfall pipe located 20 - 30 meters below the tide mark at Boags Rock."/>
    <s v="Ocean"/>
    <s v="https://www.melbournewater.com.au/"/>
  </r>
  <r>
    <s v="BMS"/>
    <x v="157"/>
    <x v="5"/>
    <n v="-38.439970000000002"/>
    <n v="144.84825799999999"/>
    <n v="74189"/>
    <x v="37"/>
    <s v="13 ML/day"/>
    <x v="9"/>
    <s v="~54,000"/>
    <s v="South Eastern outfall accommodates four wastewater treatment plants (Eastern plant, Mt Martha, Somers, and Boneo) and serves the area of Melbourne's southern and eastern suburbs. Approximately 350 ML (dry weather) - 1700 ML (wet weather) of treated effluent is discharged daily to Bass Strait via an outfall pipe located 20 - 30 meters below the tide mark at Boags Rock."/>
    <s v="Ocean"/>
    <s v="https://southeastwater.com.au/"/>
  </r>
  <r>
    <s v="Delray Beach"/>
    <x v="158"/>
    <x v="5"/>
    <n v="-38.232824999999998"/>
    <n v="147.384186"/>
    <n v="73098"/>
    <x v="38"/>
    <s v="35 ML/day"/>
    <x v="0"/>
    <s v="~47,000"/>
    <s v="Delray Beach ocean outfall also known as regional outfall sewer (ROS) accommodates treated wastewater from the Gippsland Water Factory, located in the Latrobe Valley.  Approximately 30 ML per day of Class C treated effluent is discharged through an EPA Licenced ocean outfall outlet pipe located at Delray Beach, Victoria. The mixing zone extends within an area 250m NW and SE and 2000m NE and SW of the submerged diffuser in Bass Strait."/>
    <s v="Ocean"/>
    <s v="https://www.gippswater.com.au/"/>
  </r>
  <r>
    <s v="Foster"/>
    <x v="159"/>
    <x v="5"/>
    <n v="-38.696083999999999"/>
    <n v="146.23671999999999"/>
    <n v="74240"/>
    <x v="35"/>
    <s v="0.4 ML/day"/>
    <x v="2"/>
    <s v="~780"/>
    <s v="Foster ocean outfall accommodates one wastewater treatment plant (Foster) and serves the area of Foster. Approximately 300 KL of treated effluent is discharged daily to Corner Inlet through an ocean outfall pipe."/>
    <s v="Ocean"/>
    <s v="https://www.sgwater.com.au/"/>
  </r>
  <r>
    <s v="Lorne"/>
    <x v="160"/>
    <x v="5"/>
    <n v="-38.517712299999999"/>
    <n v="143.990331"/>
    <n v="74369"/>
    <x v="34"/>
    <s v="3.5 ML/day"/>
    <x v="0"/>
    <s v="~1,200"/>
    <s v="Lorne ocean outfall accommodates one wastewater treatment plant (Lorne) and serves the area of Lorne. Approximately 750 KL of treated effluent is discharged daily to Bass Strait through an ocean outfall outlet pipe adjacent to rock shelf next to Great Ocean Road."/>
    <s v="Ocean"/>
    <s v="https://www.barwonwater.vic.gov.au/"/>
  </r>
  <r>
    <s v="McGaurans"/>
    <x v="161"/>
    <x v="5"/>
    <n v="-38.4485831"/>
    <n v="147.10260410000001"/>
    <n v="74253"/>
    <x v="38"/>
    <s v="35 ML/day"/>
    <x v="1"/>
    <n v="0"/>
    <s v="McGaurans Beach outfall is an EPA licenced ocean outfall, also known as the Saline Water Outfall Pipeline (SWOP). The SWOP is essential to the Victorian power industry. After a quality check, saline wastewater from power stations in the Latrobe Valley is conveyed to an ocean outfall at McGaurans Beach, where it dilutes with seawater offshore. The pipeline was constructed in 1983. This outfall is located at McGaurans Beach. The mixing zone extends within 100m of the ocean outfall diffuser in the waters of Bass Strait."/>
    <s v="Ocean"/>
    <s v="https://www.gippswater.com.au/"/>
  </r>
  <r>
    <s v="Cowes"/>
    <x v="162"/>
    <x v="5"/>
    <n v="-38.529857"/>
    <n v="145.22174100000001"/>
    <n v="74366"/>
    <x v="39"/>
    <s v="4 ML/day"/>
    <x v="0"/>
    <n v="14300"/>
    <s v="Phillip Island ocean outfall also known as Bass Strait outfall (BSO) accommodates one wastewater treatment plant (Cowes) and serves the area of Phillip Island and the township of San Remo. Approximately 15-20% of treated wastewater is being reused for household toilet flushing/ garden watering and commercial sites in the Cowes township, onsite irrigaiton, and agricultural use on Phillip Island. The remaining 85% of treated wastewater is discharged through  a 4.5 km long, 375mm diameter outfall pipe into the Bass Strait near Pyramid Rock, Phillip Island."/>
    <s v="Ocean"/>
    <s v="https://www.westernportwater.com.au/"/>
  </r>
  <r>
    <s v="Port Fairy"/>
    <x v="163"/>
    <x v="5"/>
    <n v="-38.397605660000004"/>
    <n v="142.2445026"/>
    <n v="73289"/>
    <x v="40"/>
    <s v="2.8 ML/day"/>
    <x v="0"/>
    <n v="1921"/>
    <s v="Port Fairy outfall accommodates one wastewater treatment plant (Port Fairy), which is used to treat domestic and industrial wastewater, and serves mainly the location of Port Fairy. Approximately 3 ML of treated effluent is released daily through the ocean outfall outlet pipe located on the rock shelf at Port Fairy Coastal Reserve. Note: This page has combined data from domestic and industrial influent which shares the same outfall point since 2016 and onward."/>
    <s v="Ocean"/>
    <s v="https://www.wannonwater.com.au/"/>
  </r>
  <r>
    <s v="Port Fairy Ind"/>
    <x v="164"/>
    <x v="5"/>
    <n v="-38.397671000000003"/>
    <n v="142.24448100000001"/>
    <n v="73289"/>
    <x v="40"/>
    <s v="0.7 ML/day"/>
    <x v="2"/>
    <n v="0"/>
    <s v="Port Fairy outfall accommodates one wastewater treatment plant (Port Fairy), which is used to treat domestic and industrial wastewater, and serves mainly the location of Port Fairy. Approximately 3 ML of treated effluent is released daily through the ocean outfall outlet pipe located on the rock shelf at Port Fairy Coastal Reserve. Note: No updates on the data, due to combined monitoring and discharge points with Port Fairy Domestic. Please see Port Fairy domestic for more data."/>
    <s v="Ocean"/>
    <s v="https://www.wannonwater.com.au/"/>
  </r>
  <r>
    <s v="Port Welshpool"/>
    <x v="165"/>
    <x v="5"/>
    <n v="-38.703567"/>
    <n v="146.46255500000001"/>
    <n v="74240"/>
    <x v="35"/>
    <s v="0.43 ML/day"/>
    <x v="2"/>
    <s v="~262"/>
    <s v="Port Welshpool ocean outfall accommodates one wastewater treatment plant (Port Welshpool) and serve the area of Port Welshpool. Approximately 70 KL of treated effluent is discharged daily to Corner Inlet through an ocean outfall located at the end of the rock groyne near the boat ramp next.  "/>
    <s v="Ocean"/>
    <s v="https://www.sgwater.com.au/"/>
  </r>
  <r>
    <s v="Portland"/>
    <x v="166"/>
    <x v="5"/>
    <n v="-38.383073799999998"/>
    <n v="141.59704819999999"/>
    <n v="73289"/>
    <x v="40"/>
    <s v="4.9 ML/day"/>
    <x v="2"/>
    <n v="5114"/>
    <s v="Portland ocean outfall accommodates one wastewater treatment plant (Portland) and serves the area of City of Portland mainly for industrial, business, and residents. Approximately 4 ML of treated effluent is discharged daily via the ocean outfall outlet pipe 350 meters off from the treatment plant located in Nelson Bay.  "/>
    <s v="Ocean"/>
    <s v="https://www.wannonwater.com.au/"/>
  </r>
  <r>
    <s v="Toora"/>
    <x v="167"/>
    <x v="5"/>
    <n v="-38.675741000000002"/>
    <n v="146.339733"/>
    <n v="74240"/>
    <x v="35"/>
    <s v="1.2 ML/day"/>
    <x v="2"/>
    <s v="~286"/>
    <s v="Toora ocean outfall accommodates one wastewater treatment plant (Toora) and serves the area of Toora. Approximately 150 KL of treated effluent is discharged to Corner Inlet located at a tidal creek amongst mangroves and 2-3 ML I reused per year for Toora Football Club during summer and Toora recreation reserve."/>
    <s v="Ocean"/>
    <s v="https://www.sgwater.com.au/"/>
  </r>
  <r>
    <s v="Warrnambool"/>
    <x v="168"/>
    <x v="5"/>
    <n v="-38.395698729999999"/>
    <n v="142.45707039999999"/>
    <n v="73289"/>
    <x v="40"/>
    <s v="16.4 ML/day"/>
    <x v="2"/>
    <s v="~15,000"/>
    <s v="Warrnambool ocean outfall accommodates one wastewater treatment plant (Warrnambool) and serves the area of Warrnambool South mainly for industrial, business and residents. Approximately 4700 ML treated effluent per year is released to the ocean through 200 meters ocean outfall outlet pipe from the treatment plant."/>
    <s v="Ocean"/>
    <s v="https://www.wannonwater.com.au/"/>
  </r>
  <r>
    <s v="WesternTP"/>
    <x v="169"/>
    <x v="5"/>
    <n v="-38.011268999999999"/>
    <n v="144.58182500000001"/>
    <n v="74284"/>
    <x v="36"/>
    <s v="700 ML/day"/>
    <x v="0"/>
    <s v="~800,000"/>
    <s v="Werribee ocean outfall also known as main outfall sewer (MOS) accommodates one wastewater treatment plant (Western treatment plant) and serves City of Melbourne and south-western suburbs area. Approximately 420 ML of treated effluent is discharged daily to Port Phillip Bay via five outlet pipes located at Murtcaim (winter), Lake Borrie, Little River (winter), 145 West drain, and 15 East Drain. "/>
    <s v="Ocean"/>
    <s v="https://www.melbournewater.com.au/"/>
  </r>
  <r>
    <s v="Alkimos"/>
    <x v="170"/>
    <x v="6"/>
    <n v="-31.616790000000002"/>
    <n v="115.62425399999999"/>
    <s v="L8434/2010/1"/>
    <x v="41"/>
    <s v="20 ML/day"/>
    <x v="10"/>
    <s v="~80,000"/>
    <s v="Alkimos ocean outfall accommodates one wastewater treatment plant (Alkimos) and supports the area of Perth north-west suburbs. Approximately 20 ML of treated effluent is discharged daily into the Indian Ocean of 20 m depth, at a distance 3.7 km west of the shoreline, where it is rapidly diluted through a 300 m long diffuser."/>
    <s v="Ocean"/>
    <s v="https://www.watercorporation.com.au/"/>
  </r>
  <r>
    <s v="Beenyup"/>
    <x v="171"/>
    <x v="6"/>
    <n v="-31.763110999999999"/>
    <n v="115.711619"/>
    <s v="L7882/1991/14"/>
    <x v="41"/>
    <s v="135 ML/day"/>
    <x v="10"/>
    <s v="~660,000"/>
    <s v="Ocean Reef outfall accommodates one wastewater treatment plant (Benyuup) and serves the area of Perth northern suburbs from North Whitfords, Hamersley, and Burns Beach. Approximately 116 ML of treated effluent of secondary treatment wastewater is discharged daily to the sea through the two outlets at Ocean Reef. The outlets are 1.65 km (Outlet A) and 1.85 km (Outlet B) in length and located in 10 m of water. "/>
    <s v="Ocean"/>
    <s v="https://www.watercorporation.com.au/"/>
  </r>
  <r>
    <s v="Bunbury"/>
    <x v="172"/>
    <x v="6"/>
    <n v="-33.379339999999999"/>
    <n v="115.603853"/>
    <s v="L5972/1992/14"/>
    <x v="41"/>
    <s v="61 ML/day"/>
    <x v="10"/>
    <s v="~32,100"/>
    <s v="Bunbury ocean outfall accommodates one wastewater treatment plant (Bunbury)and serves the area of Bunbury City. The outfall discharges approximately 61 ML per day via Bunbury ocean outfall diffuser located about 1.7 km offshore of the Bunbury WWTP at the northern end of Geographe Bay."/>
    <s v="Ocean"/>
    <s v="https://www.watercorporation.com.au/"/>
  </r>
  <r>
    <s v="North Wetlands"/>
    <x v="173"/>
    <x v="6"/>
    <n v="-33.650635999999999"/>
    <n v="115.32384500000001"/>
    <s v="L5952/1991/11"/>
    <x v="41"/>
    <s v="6.75 ML/day"/>
    <x v="10"/>
    <s v="~34,000"/>
    <s v="Busselton ocean outfall accommodates one wastewater treatment plant (Busselton No. 1) and serves the City of Busselton area. Approximately 6.75 ML of treated effluent is discharged daily from the treatment plant to either the Northern engineered wetland or to the clay lined holding pond (reuse off-take) pending discharge to the Southern engineered wetland. The effluent from both engineered wetlands is discharged to the Vasse Sub A Drain through gauged and monitored discharge points which later will be released into the  Geographe Bay."/>
    <s v="Ocean"/>
    <s v="https://www.watercorporation.com.au/"/>
  </r>
  <r>
    <s v="South Wetlands"/>
    <x v="174"/>
    <x v="6"/>
    <n v="-33.660418"/>
    <n v="115.323078"/>
    <s v="L5952/1991/11"/>
    <x v="41"/>
    <s v="6.75 ML/day"/>
    <x v="10"/>
    <s v="~34,000"/>
    <s v="Busselton ocean outfall accommodates one wastewater treatment plant (Busselton No. 1) and serves the City of Busselton area. Approximately 6.75 ML of treated effluent is discharged daily from the treatment plant to either the Northern engineered wetland or to the clay lined holding pond (reuse off-take) pending discharge to the Southern engineered wetland. The effluent from both engineered wetlands is discharged to the Vasse Sub A Drain through gauged and monitored discharge points which later will be released into the  Geographe Bay."/>
    <s v="Ocean"/>
    <s v="https://www.watercorporation.com.au/"/>
  </r>
  <r>
    <s v="Christmas Island"/>
    <x v="175"/>
    <x v="6"/>
    <n v="-10.432289000000001"/>
    <n v="105.661503"/>
    <s v="L8655/2012/1"/>
    <x v="41"/>
    <s v="1.75 ML/day"/>
    <x v="2"/>
    <s v="~2,000"/>
    <s v="Christmas Island ocean outfall accommodates one wastewater treatment plant (Christmas Island) and serves the whole island. Approximately 1.75 ML of treated effluent is discharged daily via 50 meters outfall pipe into the Indian Ocean."/>
    <s v="Ocean"/>
    <s v="https://www.watercorporation.com.au/"/>
  </r>
  <r>
    <s v="East Rockingham"/>
    <x v="176"/>
    <x v="6"/>
    <n v="-32.290008999999998"/>
    <n v="115.650944"/>
    <s v="L8960/2016/1"/>
    <x v="41"/>
    <s v="20 ML/day"/>
    <x v="10"/>
    <s v="~30000"/>
    <s v="Sepia Depression Ocean Outlet Landfill (SDOOL) accommodates three wastewater treatment plants (Point Peron, Woodman Point, and East Rockingham). The East Rockingham plant serves the south-west suburbs area of Perth metropolitan. Approximately, 20 ML of treated effluent is discharged directly to the ocean daily via SDOOL existing pipeline. In the future, there is a possibility to increase the plant capacity up to 160 ML/day  and substitute the Point Peron plant."/>
    <s v="Ocean"/>
    <s v="https://www.watercorporation.com.au/"/>
  </r>
  <r>
    <s v="Home Island"/>
    <x v="177"/>
    <x v="6"/>
    <n v="-12.110673"/>
    <n v="96.893388000000002"/>
    <s v="L8335/2009/4"/>
    <x v="41"/>
    <s v="165 KL/day"/>
    <x v="2"/>
    <s v="~400"/>
    <s v="Home Island is part of Cocos Keeling Islands which located in north-western of Western Australia. Its ocean outfall accommodates one wastewater treatment plant (Home Island) and serves the whole area of Home Island. The plant uses intermittently decanting extended aeration (IDEA) for treating the wastewater. Approximately 165 KL of treated effluent is discharged daily into the Indian Ocean via the outfall pipeline located 300 meters off shore at a depth of 15 meters.    "/>
    <s v="Ocean"/>
    <s v="https://www.watercorporation.com.au/"/>
  </r>
  <r>
    <s v="Point Peron"/>
    <x v="178"/>
    <x v="6"/>
    <n v="-32.279063000000001"/>
    <n v="115.68057399999999"/>
    <s v="L4202/1991/10"/>
    <x v="41"/>
    <s v="20 ML/day"/>
    <x v="1"/>
    <n v="0"/>
    <s v="Sepia Depression Ocean Outlet Landfill (SDOOL) accommodates three wastewater treatment plants (Point Peron, Woodman Point, and East Rockingham). The Point Peron plant receives wastewater from the industrial areas at Peron, City of Rockingham as well as from the Jervoise Bay Groundwater Recovery Scheme. Approximately 20 ML of treated effluent is discharged daily via the 24km Sepia Depression Ocean Outlet Landfill, 4km offshore from Cape Peron into the sepia depression, a 20m deep channel running parallel to the shore."/>
    <s v="Ocean"/>
    <s v="https://www.watercorporation.com.au/"/>
  </r>
  <r>
    <s v="Subiaco"/>
    <x v="179"/>
    <x v="6"/>
    <n v="-31.955283000000001"/>
    <n v="115.743697"/>
    <s v="L4726/1991/15"/>
    <x v="41"/>
    <s v="64 ML/day"/>
    <x v="0"/>
    <s v="~300,000"/>
    <s v="Swanborne ocean outfall accommodates one wastewater treatment plant (Subiaco) which serves Central Perth metropolitan area and extends to the western suburbs. Approximately, the plant discharges 64 ML of treated effluent daily via 91 meters diffuser ocean outfalls located at 1.1 km offshore from Swanborne Beach of 11 m depth."/>
    <s v="Ocean"/>
    <s v="https://www.watercorporation.com.au/"/>
  </r>
  <r>
    <s v="Wickham"/>
    <x v="180"/>
    <x v="6"/>
    <n v="-20.671938999999998"/>
    <n v="117.165018"/>
    <s v="L6245/1991/8"/>
    <x v="41"/>
    <s v="950 KL/day"/>
    <x v="0"/>
    <s v="~2,300"/>
    <s v="Wickham ocean outfall accommodates one wastewater treatment plant (Wickham) which serves the Township of Wickham. Approximately, 950 KL of treated effluent is discharged daily to offsite contingency evaporation basins 100 m off the plant via a controlled discharge from the first evaporation pond."/>
    <s v="Ocean"/>
    <s v="https://www.watercorporation.com.au/"/>
  </r>
  <r>
    <s v="Woodman Point"/>
    <x v="181"/>
    <x v="6"/>
    <n v="-32.279164999999999"/>
    <n v="115.68033699999999"/>
    <s v="L4201/1991/11"/>
    <x v="41"/>
    <s v="140 ML/day"/>
    <x v="10"/>
    <s v="~760,000"/>
    <s v="Sepia Depression Ocean Outlet Landfill (SDOOL) accommodates three wastewater treatment plants (Point Peron, Woodman Point, and East Rockingham). The Woodman Point plant serves the south of Swan River area located in the Perth metropolitan. Approximately 140 ML of treated effluent is discharged daily via the 24km SDOOL, 4km offshore from Cape Peron into the sepia depression, a 20m deep channel running parallel to the shore."/>
    <s v="Ocean"/>
    <s v="https://www.watercorporation.com.au/"/>
  </r>
  <r>
    <s v="Rubyanna"/>
    <x v="182"/>
    <x v="2"/>
    <n v="-24.796410000000002"/>
    <n v="152.38257999999999"/>
    <s v="EPPR00581713"/>
    <x v="20"/>
    <s v="19.8 ML/day"/>
    <x v="0"/>
    <m/>
    <m/>
    <s v="Ocean"/>
    <s v="https://www.bundaberg.qld.gov.au/"/>
  </r>
  <r>
    <s v="Bargara"/>
    <x v="183"/>
    <x v="2"/>
    <n v="-24.801856999999998"/>
    <n v="152.45345499999999"/>
    <s v="EPPR00581714"/>
    <x v="20"/>
    <m/>
    <x v="0"/>
    <s v="~9,500"/>
    <m/>
    <s v="Ocean"/>
    <s v="https://www.bundaberg.qld.gov.au/"/>
  </r>
  <r>
    <s v="Bundaberg North"/>
    <x v="184"/>
    <x v="2"/>
    <n v="-24.813918999999999"/>
    <n v="152.36022600000001"/>
    <s v="EPPR00581715"/>
    <x v="20"/>
    <m/>
    <x v="0"/>
    <m/>
    <m/>
    <s v="Ocean"/>
    <s v="https://www.bundaberg.qld.gov.au/"/>
  </r>
  <r>
    <s v="Geeveston"/>
    <x v="185"/>
    <x v="4"/>
    <n v="-43.163586000000002"/>
    <n v="146.93644599999999"/>
    <s v="EPN 3625"/>
    <x v="31"/>
    <s v="300 kL/day"/>
    <x v="2"/>
    <m/>
    <s v="Geeveston outfall accommodates one wastewater treatment plant (Geeveston) and serves the area of Geeveston and Port Huon.  Approximately 400 kL/day of treated effluent is discharged through an outfall pipe located immediately adjacent to  Geeveston WWTP into the Kermandie River."/>
    <s v="Estuarine"/>
    <s v="https://www.taswater.com.au/"/>
  </r>
  <r>
    <s v="Latrobe"/>
    <x v="186"/>
    <x v="4"/>
    <n v="-41.163200000000003"/>
    <n v="146.39240000000001"/>
    <s v="EPN 7454/1"/>
    <x v="31"/>
    <s v="1000 kL/day"/>
    <x v="2"/>
    <s v="~5,000"/>
    <s v="Latrobe wastewater treatment plant provides secondary treatment of wastewater received from the township of Latrobe. The treated effluent is discharged via Pardoe wastewater treatment plant outfall located in Bass Strait."/>
    <s v="Ocean"/>
    <s v="https://www.taswater.com.au/"/>
  </r>
  <r>
    <s v="Luggage Point Advanced"/>
    <x v="187"/>
    <x v="2"/>
    <m/>
    <m/>
    <m/>
    <x v="42"/>
    <s v="66 ML/day"/>
    <x v="0"/>
    <m/>
    <m/>
    <s v="Ocean"/>
    <m/>
  </r>
  <r>
    <s v="Beaconsfield"/>
    <x v="188"/>
    <x v="4"/>
    <m/>
    <m/>
    <m/>
    <x v="31"/>
    <s v="400 kL/day"/>
    <x v="2"/>
    <m/>
    <m/>
    <s v="Estuarine"/>
    <s v="https://www.taswater.com.au/"/>
  </r>
  <r>
    <s v="Beauty Point"/>
    <x v="189"/>
    <x v="4"/>
    <m/>
    <m/>
    <m/>
    <x v="31"/>
    <s v="540 kL/day"/>
    <x v="2"/>
    <m/>
    <m/>
    <s v="Estuarine"/>
    <s v="https://www.taswater.com.au/"/>
  </r>
  <r>
    <s v="Legana"/>
    <x v="190"/>
    <x v="4"/>
    <m/>
    <m/>
    <m/>
    <x v="31"/>
    <s v="540 kL/day"/>
    <x v="2"/>
    <m/>
    <m/>
    <s v="River"/>
    <s v="https://www.taswater.com.au/"/>
  </r>
  <r>
    <s v="Swansea"/>
    <x v="191"/>
    <x v="4"/>
    <m/>
    <m/>
    <m/>
    <x v="31"/>
    <s v="430 kL/day"/>
    <x v="2"/>
    <m/>
    <m/>
    <s v="Ocean"/>
    <s v="https://www.taswater.com.au/"/>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B166B8E-7349-4A06-80DE-76573EB692BC}" name="PivotTable1" cacheId="35"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3:A46" firstHeaderRow="1" firstDataRow="1" firstDataCol="1"/>
  <pivotFields count="13">
    <pivotField compact="0" outline="0" showAll="0" defaultSubtotal="0"/>
    <pivotField compact="0" outline="0" showAll="0" defaultSubtotal="0">
      <items count="192">
        <item x="170"/>
        <item x="151"/>
        <item x="152"/>
        <item x="153"/>
        <item x="183"/>
        <item x="0"/>
        <item x="154"/>
        <item x="188"/>
        <item x="189"/>
        <item x="49"/>
        <item x="171"/>
        <item x="1"/>
        <item x="2"/>
        <item x="3"/>
        <item x="34"/>
        <item x="110"/>
        <item x="155"/>
        <item x="111"/>
        <item x="156"/>
        <item x="157"/>
        <item x="112"/>
        <item x="100"/>
        <item x="101"/>
        <item x="4"/>
        <item x="5"/>
        <item x="6"/>
        <item x="50"/>
        <item x="113"/>
        <item x="114"/>
        <item x="172"/>
        <item x="184"/>
        <item x="51"/>
        <item x="138"/>
        <item x="52"/>
        <item x="7"/>
        <item x="173"/>
        <item x="174"/>
        <item x="53"/>
        <item x="115"/>
        <item x="8"/>
        <item x="116"/>
        <item x="54"/>
        <item x="55"/>
        <item x="56"/>
        <item x="102"/>
        <item x="103"/>
        <item x="175"/>
        <item x="57"/>
        <item x="9"/>
        <item x="10"/>
        <item x="58"/>
        <item x="59"/>
        <item x="11"/>
        <item x="117"/>
        <item x="118"/>
        <item x="158"/>
        <item x="12"/>
        <item x="13"/>
        <item x="119"/>
        <item x="60"/>
        <item x="176"/>
        <item x="120"/>
        <item x="14"/>
        <item x="61"/>
        <item x="62"/>
        <item x="121"/>
        <item x="63"/>
        <item x="64"/>
        <item x="104"/>
        <item x="15"/>
        <item x="159"/>
        <item x="35"/>
        <item x="185"/>
        <item x="122"/>
        <item x="65"/>
        <item x="66"/>
        <item x="105"/>
        <item x="67"/>
        <item x="123"/>
        <item x="177"/>
        <item x="16"/>
        <item x="68"/>
        <item x="69"/>
        <item x="70"/>
        <item x="71"/>
        <item x="186"/>
        <item x="36"/>
        <item x="190"/>
        <item x="72"/>
        <item x="17"/>
        <item x="160"/>
        <item x="73"/>
        <item x="37"/>
        <item x="38"/>
        <item x="74"/>
        <item x="187"/>
        <item x="75"/>
        <item x="76"/>
        <item x="124"/>
        <item x="18"/>
        <item x="39"/>
        <item x="125"/>
        <item x="77"/>
        <item x="78"/>
        <item x="79"/>
        <item x="161"/>
        <item x="19"/>
        <item x="80"/>
        <item x="126"/>
        <item x="40"/>
        <item x="41"/>
        <item x="81"/>
        <item x="42"/>
        <item x="43"/>
        <item x="82"/>
        <item x="83"/>
        <item x="84"/>
        <item x="20"/>
        <item x="127"/>
        <item x="21"/>
        <item x="22"/>
        <item x="85"/>
        <item x="128"/>
        <item x="86"/>
        <item x="44"/>
        <item x="129"/>
        <item x="23"/>
        <item x="162"/>
        <item x="45"/>
        <item x="178"/>
        <item x="130"/>
        <item x="106"/>
        <item x="87"/>
        <item x="163"/>
        <item x="164"/>
        <item x="24"/>
        <item x="107"/>
        <item x="108"/>
        <item x="131"/>
        <item x="165"/>
        <item x="166"/>
        <item x="25"/>
        <item x="132"/>
        <item x="88"/>
        <item x="89"/>
        <item x="133"/>
        <item x="134"/>
        <item x="135"/>
        <item x="136"/>
        <item x="137"/>
        <item x="182"/>
        <item x="90"/>
        <item x="139"/>
        <item x="26"/>
        <item x="140"/>
        <item x="27"/>
        <item x="141"/>
        <item x="142"/>
        <item x="143"/>
        <item x="91"/>
        <item x="92"/>
        <item x="93"/>
        <item x="144"/>
        <item x="145"/>
        <item x="179"/>
        <item x="191"/>
        <item x="94"/>
        <item x="95"/>
        <item x="146"/>
        <item x="167"/>
        <item x="147"/>
        <item x="148"/>
        <item x="28"/>
        <item x="149"/>
        <item x="29"/>
        <item x="96"/>
        <item x="97"/>
        <item x="30"/>
        <item x="168"/>
        <item x="46"/>
        <item x="169"/>
        <item x="98"/>
        <item x="109"/>
        <item x="180"/>
        <item x="31"/>
        <item x="32"/>
        <item x="181"/>
        <item x="47"/>
        <item x="99"/>
        <item x="150"/>
        <item x="33"/>
        <item x="48"/>
      </items>
    </pivotField>
    <pivotField compact="0" outline="0" showAll="0" defaultSubtotal="0">
      <items count="7">
        <item x="0"/>
        <item x="1"/>
        <item x="2"/>
        <item x="3"/>
        <item x="4"/>
        <item x="5"/>
        <item x="6"/>
      </items>
    </pivotField>
    <pivotField compact="0" outline="0" showAll="0" defaultSubtotal="0"/>
    <pivotField compact="0" outline="0" showAll="0" defaultSubtotal="0"/>
    <pivotField compact="0" outline="0" showAll="0" defaultSubtotal="0"/>
    <pivotField axis="axisRow" compact="0" outline="0" showAll="0" defaultSubtotal="0">
      <items count="43">
        <item x="11"/>
        <item x="34"/>
        <item x="3"/>
        <item x="20"/>
        <item x="21"/>
        <item x="24"/>
        <item x="9"/>
        <item x="19"/>
        <item x="33"/>
        <item x="8"/>
        <item x="5"/>
        <item x="28"/>
        <item x="0"/>
        <item x="38"/>
        <item x="23"/>
        <item x="29"/>
        <item x="25"/>
        <item x="2"/>
        <item x="6"/>
        <item x="13"/>
        <item x="26"/>
        <item x="36"/>
        <item x="7"/>
        <item x="32"/>
        <item x="4"/>
        <item x="12"/>
        <item x="15"/>
        <item x="17"/>
        <item x="27"/>
        <item x="10"/>
        <item x="30"/>
        <item x="37"/>
        <item x="35"/>
        <item x="1"/>
        <item x="31"/>
        <item x="18"/>
        <item x="16"/>
        <item x="42"/>
        <item x="40"/>
        <item x="41"/>
        <item x="39"/>
        <item x="14"/>
        <item x="22"/>
      </items>
    </pivotField>
    <pivotField compact="0" outline="0" showAll="0" defaultSubtotal="0"/>
    <pivotField compact="0" outline="0" showAll="0" defaultSubtotal="0">
      <items count="13">
        <item x="9"/>
        <item x="10"/>
        <item x="8"/>
        <item x="7"/>
        <item x="4"/>
        <item x="1"/>
        <item m="1" x="11"/>
        <item m="1" x="12"/>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s>
  <rowFields count="1">
    <field x="6"/>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B5284B-C7D5-4900-9105-6886E0236598}" name="Table1" displayName="Table1" ref="C3:O195" totalsRowShown="0" dataDxfId="57">
  <autoFilter ref="C3:O195" xr:uid="{FFB5284B-C7D5-4900-9105-6886E0236598}"/>
  <sortState xmlns:xlrd2="http://schemas.microsoft.com/office/spreadsheetml/2017/richdata2" ref="C4:O195">
    <sortCondition ref="E3:E195"/>
  </sortState>
  <tableColumns count="13">
    <tableColumn id="1" xr3:uid="{28A7C208-E1C5-4CD8-B33A-ACA3C4EC3BB9}" name="codename" dataDxfId="56"/>
    <tableColumn id="2" xr3:uid="{28FBCCB7-BC3F-4949-974A-7237FDB7E8AA}" name="name" dataDxfId="55"/>
    <tableColumn id="3" xr3:uid="{3B56797C-7403-47F9-9B10-C73D1771B8A5}" name="state" dataDxfId="54"/>
    <tableColumn id="4" xr3:uid="{2C753E48-4A99-4895-94ED-2AEFEEA7F8D6}" name="latitude" dataDxfId="53"/>
    <tableColumn id="5" xr3:uid="{B9B25DD8-0361-4ABF-81F4-E7CEB2BD8047}" name="longitude" dataDxfId="52"/>
    <tableColumn id="6" xr3:uid="{F0974076-00C7-495C-8933-5F10C3634410}" name="licence" dataDxfId="51"/>
    <tableColumn id="7" xr3:uid="{81A637CB-C01A-4282-9D62-7B97665478E1}" name="authority" dataDxfId="50"/>
    <tableColumn id="8" xr3:uid="{90077D08-A014-420E-AA79-7CE8185E3FBB}" name="scale" dataDxfId="49"/>
    <tableColumn id="9" xr3:uid="{B115AAC4-7078-42B5-A93F-B956059B74DE}" name="treatment" dataDxfId="48"/>
    <tableColumn id="10" xr3:uid="{6A114244-3CA8-44DE-BEA9-6AB9DEADC2D0}" name="population" dataDxfId="47"/>
    <tableColumn id="11" xr3:uid="{5FB3A3FA-01AE-41EB-BBCB-5F72351B30C2}" name="description" dataDxfId="46"/>
    <tableColumn id="12" xr3:uid="{0EC39214-5B3A-4DD8-8B77-D46A71B08231}" name="type" dataDxfId="45"/>
    <tableColumn id="13" xr3:uid="{8FD0D0FE-4352-40B2-9042-6F0BF716CCA0}" name="alink" dataDxfId="44"/>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1C97BC8-A9DF-4D58-B11E-F953367F0D02}" name="Table6" displayName="Table6" ref="C3:O50" totalsRowShown="0">
  <autoFilter ref="C3:O50" xr:uid="{B1C97BC8-A9DF-4D58-B11E-F953367F0D02}"/>
  <tableColumns count="13">
    <tableColumn id="1" xr3:uid="{D8240960-FD2C-495C-830F-24205B85E59D}" name="codename"/>
    <tableColumn id="2" xr3:uid="{2E48D34B-F1FD-4FB9-877E-FE133FE6C78C}" name="name"/>
    <tableColumn id="3" xr3:uid="{F2E12110-F1EF-442C-B6D3-207264459747}" name="state"/>
    <tableColumn id="4" xr3:uid="{ACBD7EA7-12C2-4626-A9BE-9146888D961C}" name="latitude"/>
    <tableColumn id="5" xr3:uid="{A2F4330A-6B77-4F54-AE0E-83AE84AD6B62}" name="longitude"/>
    <tableColumn id="6" xr3:uid="{97AF319B-AD57-4B8F-B38D-B1504DC3B12C}" name="licence"/>
    <tableColumn id="7" xr3:uid="{5FD98427-A1D2-4FBB-8A4E-3AB67C7093A9}" name="authority"/>
    <tableColumn id="8" xr3:uid="{55D669E1-5594-47AC-B71D-6CC92B0F1353}" name="scale"/>
    <tableColumn id="9" xr3:uid="{AF32F6FC-F15F-4771-986C-FABDC909CF88}" name="treatment"/>
    <tableColumn id="10" xr3:uid="{6224FC18-1F30-422C-AEFD-C833E4869A60}" name="population"/>
    <tableColumn id="11" xr3:uid="{E25A7FFA-0205-4EF1-8452-7562A9BF5F0A}" name="description"/>
    <tableColumn id="12" xr3:uid="{BB691EC6-617C-4955-BB73-8D77B769B9FC}" name="type"/>
    <tableColumn id="13" xr3:uid="{36DACE21-7004-46DC-A40F-BE1D66F91CD1}" name="alink"/>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F8AE49-367B-473A-BC33-524FF0F5DE18}" name="Table7" displayName="Table7" ref="C3:O15" totalsRowShown="0">
  <autoFilter ref="C3:O15" xr:uid="{18F8AE49-367B-473A-BC33-524FF0F5DE18}"/>
  <tableColumns count="13">
    <tableColumn id="1" xr3:uid="{326581C3-2C38-42C0-A652-965B00840DD9}" name="codename"/>
    <tableColumn id="2" xr3:uid="{1978E9AF-BFC7-4670-AEA4-6184A1C59128}" name="name"/>
    <tableColumn id="3" xr3:uid="{CC6212D7-F7B4-46F7-86B9-58AEFD99DF31}" name="state"/>
    <tableColumn id="4" xr3:uid="{9CCFAB96-7B86-4978-BBDC-8CBBDBF238B0}" name="latitude"/>
    <tableColumn id="5" xr3:uid="{0F2AE7B2-4040-4458-9AB2-F60958693A9D}" name="longitude"/>
    <tableColumn id="6" xr3:uid="{D0513082-79A6-46D9-AA6A-D27B2ACAD6A6}" name="licence"/>
    <tableColumn id="7" xr3:uid="{C4B2ECF3-C676-4F17-BA48-4FE0391CCD04}" name="authority"/>
    <tableColumn id="8" xr3:uid="{59DC3102-D04F-4C2B-ABCD-FFC1C4098AB0}" name="scale"/>
    <tableColumn id="9" xr3:uid="{C2EE63FB-FB71-4539-BF97-D1D5C90D2832}" name="treatment"/>
    <tableColumn id="10" xr3:uid="{D70BA3E0-84F4-48B1-A284-F8B228F7E628}" name="population"/>
    <tableColumn id="11" xr3:uid="{0CF4FC27-299B-4639-90C8-494026A49382}" name="description"/>
    <tableColumn id="12" xr3:uid="{E831EF01-97DB-4500-8D3B-69B89D89C908}" name="type"/>
    <tableColumn id="13" xr3:uid="{4A487DD7-1376-46AB-A66E-5E51A4F150F5}" name="alink"/>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E594B49-4300-4C07-9957-58B3C3003A14}" name="Table8" displayName="Table8" ref="C3:O22" totalsRowShown="0">
  <autoFilter ref="C3:O22" xr:uid="{6E594B49-4300-4C07-9957-58B3C3003A14}"/>
  <tableColumns count="13">
    <tableColumn id="1" xr3:uid="{FB6995B7-264E-4B4A-B94A-4E02AAD0BB15}" name="codename"/>
    <tableColumn id="2" xr3:uid="{88EC3AAD-79BA-4E9F-A97E-39EFE4C99CA6}" name="name"/>
    <tableColumn id="3" xr3:uid="{C05097E5-71DC-4F6F-BE67-1C0C59DBDD4A}" name="state"/>
    <tableColumn id="4" xr3:uid="{21A66FA2-ED37-47D5-AF74-E8697994B3F3}" name="latitude"/>
    <tableColumn id="5" xr3:uid="{EB0FF081-F0C3-411C-824E-037568925956}" name="longitude"/>
    <tableColumn id="6" xr3:uid="{647B6465-1CDE-4423-9C96-4866744AD119}" name="licence"/>
    <tableColumn id="7" xr3:uid="{C758CA25-5FC5-4287-8706-387C2614ED3A}" name="authority"/>
    <tableColumn id="8" xr3:uid="{147A0C57-5241-4379-8A96-6F0ABC7A0029}" name="scale"/>
    <tableColumn id="9" xr3:uid="{02E5CEBE-4411-4067-8752-329B3EB33B73}" name="treatment"/>
    <tableColumn id="10" xr3:uid="{38BFFA24-36A5-4A9A-B6D1-255A9F72D57A}" name="population"/>
    <tableColumn id="11" xr3:uid="{27AAC3FA-3B6E-4136-966E-4114A227C393}" name="description"/>
    <tableColumn id="12" xr3:uid="{757BECFC-2B52-43BF-99BD-313B7756DF72}" name="type"/>
    <tableColumn id="13" xr3:uid="{28E98445-5B07-4C8F-9A0A-C6D34C03DA04}" name="alink"/>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AE4E6EC-5F92-420C-885C-A92FE7D9467F}" name="Table5" displayName="Table5" ref="C3:O18" totalsRowShown="0" dataDxfId="42" headerRowBorderDxfId="43" tableBorderDxfId="41">
  <autoFilter ref="C3:O18" xr:uid="{4AE4E6EC-5F92-420C-885C-A92FE7D9467F}"/>
  <tableColumns count="13">
    <tableColumn id="1" xr3:uid="{06F5BB9E-0C1E-4D56-86B1-E23C9A35E74F}" name="codename" dataDxfId="40"/>
    <tableColumn id="2" xr3:uid="{FAE34A31-8490-4231-92B2-594668B54C9B}" name="name" dataDxfId="39"/>
    <tableColumn id="3" xr3:uid="{D5C81A78-A6AD-46B0-81FB-01913ED32B06}" name="state" dataDxfId="38"/>
    <tableColumn id="4" xr3:uid="{CE072FF6-93C2-4748-B31C-362D9C2BD091}" name="latitude" dataDxfId="37"/>
    <tableColumn id="5" xr3:uid="{6A5D6BA4-92C6-47CE-93B1-4BF845BD844E}" name="longitude" dataDxfId="36"/>
    <tableColumn id="6" xr3:uid="{F04A0490-92FE-40E1-A87D-C1F1A3793CF7}" name="licence" dataDxfId="35"/>
    <tableColumn id="7" xr3:uid="{71F689A8-FCBD-446E-81D9-B5A2168B65C5}" name="authority" dataDxfId="34"/>
    <tableColumn id="8" xr3:uid="{D452E397-2FFC-4C0F-ADC6-86CC0D26E298}" name="scale" dataDxfId="33"/>
    <tableColumn id="9" xr3:uid="{A1803825-18A3-437B-8DAF-5006670A9B83}" name="treatment" dataDxfId="32"/>
    <tableColumn id="10" xr3:uid="{D6BB67F1-25BD-4F3E-846D-155FDDBB21E8}" name="population" dataDxfId="31"/>
    <tableColumn id="11" xr3:uid="{16AB21FC-E28D-4EC4-A07C-36F3116CF520}" name="description" dataDxfId="30"/>
    <tableColumn id="12" xr3:uid="{854D7531-F92D-433A-B201-0D4DC31C39FA}" name="type" dataDxfId="29"/>
    <tableColumn id="13" xr3:uid="{A0AC8201-2B2D-47D9-B20E-6FB844CEBC66}" name="alink" dataDxfId="28"/>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B55EE6-C6AE-42A9-86F7-31A68C1159EB}" name="Table2" displayName="Table2" ref="C3:O58" totalsRowShown="0" dataDxfId="26" headerRowBorderDxfId="27" tableBorderDxfId="25">
  <autoFilter ref="C3:O58" xr:uid="{52B55EE6-C6AE-42A9-86F7-31A68C1159EB}"/>
  <sortState xmlns:xlrd2="http://schemas.microsoft.com/office/spreadsheetml/2017/richdata2" ref="C4:O58">
    <sortCondition descending="1" ref="F3:F58"/>
  </sortState>
  <tableColumns count="13">
    <tableColumn id="1" xr3:uid="{19B3EC56-FE06-445E-8395-9DF2B1CB7F0B}" name="codename" dataDxfId="24"/>
    <tableColumn id="2" xr3:uid="{311A0FB2-2B32-4D3F-AD3A-AF738D3B3975}" name="name" dataDxfId="23"/>
    <tableColumn id="3" xr3:uid="{BF68DFDC-585F-4E04-8304-BDE040E31189}" name="state" dataDxfId="22"/>
    <tableColumn id="4" xr3:uid="{9D128F47-6112-4296-9B74-A9AC8DCAE749}" name="latitude" dataDxfId="21"/>
    <tableColumn id="5" xr3:uid="{1A7DE4E8-22F8-47BE-A194-8DD68EBBCB07}" name="longitude" dataDxfId="20"/>
    <tableColumn id="6" xr3:uid="{C8B853F0-EBC4-4DD1-8DAA-5D4678997AA8}" name="licence" dataDxfId="19"/>
    <tableColumn id="7" xr3:uid="{C2A3447E-AE7A-45DE-90D2-DA4ED3DAB499}" name="authority" dataDxfId="18"/>
    <tableColumn id="8" xr3:uid="{6063A840-0298-4CC8-8918-506A722592D3}" name="scale" dataDxfId="17"/>
    <tableColumn id="9" xr3:uid="{AA38FA91-0A73-4AA9-91A0-B569534D82D0}" name="treatment" dataDxfId="16"/>
    <tableColumn id="10" xr3:uid="{5B91CC3E-3FA2-42EC-B919-763F63E8D789}" name="population" dataDxfId="15"/>
    <tableColumn id="11" xr3:uid="{92095449-CCAE-415C-B686-8ACD031114BA}" name="description" dataDxfId="14"/>
    <tableColumn id="12" xr3:uid="{DA97D0D0-8E01-491C-9A09-B1C47F9ADAA1}" name="type" dataDxfId="13"/>
    <tableColumn id="13" xr3:uid="{5505829E-566B-48CF-B0C9-23FD4D94F9B5}" name="alink" dataDxfId="1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1016AAA-9AA9-4227-803A-B07E02E46E08}" name="Table3" displayName="Table3" ref="C3:O37" totalsRowShown="0">
  <autoFilter ref="C3:O37" xr:uid="{51016AAA-9AA9-4227-803A-B07E02E46E08}"/>
  <sortState xmlns:xlrd2="http://schemas.microsoft.com/office/spreadsheetml/2017/richdata2" ref="C4:O37">
    <sortCondition descending="1" ref="F3:F37"/>
  </sortState>
  <tableColumns count="13">
    <tableColumn id="1" xr3:uid="{2742579D-0029-4238-9EE5-75343CB96F73}" name="codename"/>
    <tableColumn id="2" xr3:uid="{BD456D85-58E7-4F6F-8D8C-5B2FB61E9BE3}" name="name"/>
    <tableColumn id="3" xr3:uid="{3F8BCA85-D56E-40B8-9B0F-388E1CA37EDC}" name="state"/>
    <tableColumn id="4" xr3:uid="{94F5E15C-C2D4-4750-B7E7-3878C8A98FC2}" name="latitude"/>
    <tableColumn id="5" xr3:uid="{08311094-9DD7-4B87-BC9D-6F5F4E9BEEEE}" name="longitude"/>
    <tableColumn id="6" xr3:uid="{8FC11FC6-04BD-4587-B1AA-A2CFBA218A54}" name="licence"/>
    <tableColumn id="7" xr3:uid="{FF76B9C6-4015-4DCC-ABFC-5622DF16B438}" name="authority"/>
    <tableColumn id="8" xr3:uid="{B3F2D85A-2777-4086-82FA-54CBFAF8AE3C}" name="scale"/>
    <tableColumn id="9" xr3:uid="{DA256CAE-76F3-46B2-A51B-4D6EDF560E64}" name="treatment"/>
    <tableColumn id="10" xr3:uid="{FB58BF29-2D41-4110-82E8-45EEFCD42803}" name="population" dataDxfId="11"/>
    <tableColumn id="11" xr3:uid="{CC1A6920-2DED-4C35-A0D8-A5C1535B42CD}" name="description"/>
    <tableColumn id="12" xr3:uid="{F6B39078-442F-46B5-8AAB-F1E6357352B4}" name="type"/>
    <tableColumn id="13" xr3:uid="{5B0D7650-3057-4AE8-93BC-EF934D4C4AB2}" name="alink"/>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72145C-5C5F-4F26-A670-A9D1CDDDDA6B}" name="Table4" displayName="Table4" ref="C3:O13" totalsRowShown="0">
  <autoFilter ref="C3:O13" xr:uid="{5472145C-5C5F-4F26-A670-A9D1CDDDDA6B}"/>
  <sortState xmlns:xlrd2="http://schemas.microsoft.com/office/spreadsheetml/2017/richdata2" ref="C4:O13">
    <sortCondition descending="1" ref="F3:F13"/>
  </sortState>
  <tableColumns count="13">
    <tableColumn id="1" xr3:uid="{5B3B1C3E-6EF6-49F4-9E5C-ECD07A0FC27B}" name="codename"/>
    <tableColumn id="2" xr3:uid="{DDF8DD7A-FEBD-4541-BB4D-7CD3516B6068}" name="name"/>
    <tableColumn id="3" xr3:uid="{6358B44F-5CF9-4B96-A0E1-6FE6D0DD5B9E}" name="state"/>
    <tableColumn id="4" xr3:uid="{84EAE434-2CF2-4111-84F0-67DCF10987E0}" name="latitude"/>
    <tableColumn id="5" xr3:uid="{E2046647-413A-4BC8-B6CC-F605A3832C3F}" name="longitude"/>
    <tableColumn id="6" xr3:uid="{51C9F4C3-7374-4327-8B46-F0C32006FF47}" name="licence"/>
    <tableColumn id="7" xr3:uid="{80D9FCC4-C494-47E9-A984-30B15FB5FB20}" name="authority"/>
    <tableColumn id="8" xr3:uid="{474A1F95-0B68-4D05-AAFD-72F0865F3DCA}" name="scale"/>
    <tableColumn id="9" xr3:uid="{1263346B-FDEA-4240-BC13-C6470AD53B9A}" name="treatment"/>
    <tableColumn id="10" xr3:uid="{9BFB9A3A-560E-48E2-A671-90153A0CB9CA}" name="population"/>
    <tableColumn id="11" xr3:uid="{31DB76D7-C515-4896-BD6D-5797A4D91BC4}" name="description"/>
    <tableColumn id="12" xr3:uid="{83113358-E098-47EE-B948-2D85101FBDF9}" name="type"/>
    <tableColumn id="13" xr3:uid="{A8E6E760-F6DE-42AC-8AD1-40064C7ADD2D}" name="alink"/>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AE7586-10C1-44CE-A7C1-B60B5336B2DE}" name="Table9" displayName="Table9" ref="C3:J195" totalsRowShown="0" dataDxfId="9" headerRowBorderDxfId="10" tableBorderDxfId="8">
  <autoFilter ref="C3:J195" xr:uid="{6AAE7586-10C1-44CE-A7C1-B60B5336B2DE}"/>
  <tableColumns count="8">
    <tableColumn id="1" xr3:uid="{D4CF937F-14E7-4CF5-A1EA-24B390AD9394}" name="state" dataDxfId="7"/>
    <tableColumn id="2" xr3:uid="{18160DFE-3572-4214-9393-9DA2D35F9FA0}" name="latitude" dataDxfId="6"/>
    <tableColumn id="3" xr3:uid="{820E60E5-5154-4C2E-B256-C4683F982D16}" name="longitude" dataDxfId="5"/>
    <tableColumn id="4" xr3:uid="{2126D018-B1EA-4C4C-85C2-3B113CF71C6D}" name="licence" dataDxfId="4"/>
    <tableColumn id="5" xr3:uid="{2CDC2260-90C7-40EE-84A4-A9AE3B23777D}" name="authority" dataDxfId="3"/>
    <tableColumn id="6" xr3:uid="{C3888678-78E2-4B62-800D-AFFC314098C6}" name="scale" dataDxfId="2"/>
    <tableColumn id="7" xr3:uid="{E53B0FDD-EA71-4848-AC37-01AB4E1AC32C}" name="treatment" dataDxfId="1"/>
    <tableColumn id="8" xr3:uid="{33A8E271-93B9-4B28-BC72-D36FBBED7DB0}" name="population" dataDxfId="0" dataCellStyle="Comma"/>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274EB-10AC-408B-8758-08E9541B2D63}">
  <dimension ref="A3:A46"/>
  <sheetViews>
    <sheetView topLeftCell="A19" workbookViewId="0">
      <selection activeCell="B47" sqref="B47"/>
    </sheetView>
  </sheetViews>
  <sheetFormatPr defaultRowHeight="15" x14ac:dyDescent="0.25"/>
  <cols>
    <col min="1" max="1" width="45.5703125" bestFit="1" customWidth="1"/>
    <col min="2" max="2" width="36.85546875" bestFit="1" customWidth="1"/>
    <col min="3" max="3" width="35.42578125" bestFit="1" customWidth="1"/>
    <col min="4" max="4" width="14" bestFit="1" customWidth="1"/>
    <col min="5" max="5" width="15.28515625" bestFit="1" customWidth="1"/>
    <col min="6" max="6" width="7.5703125" bestFit="1" customWidth="1"/>
    <col min="7" max="7" width="13.42578125" bestFit="1" customWidth="1"/>
    <col min="8" max="8" width="14" bestFit="1" customWidth="1"/>
    <col min="9" max="9" width="12.42578125" bestFit="1" customWidth="1"/>
    <col min="10" max="10" width="12.28515625" bestFit="1" customWidth="1"/>
    <col min="11" max="11" width="10" bestFit="1" customWidth="1"/>
    <col min="12" max="13" width="8.85546875" bestFit="1" customWidth="1"/>
    <col min="14" max="14" width="8.5703125" bestFit="1" customWidth="1"/>
    <col min="15" max="15" width="9.42578125" bestFit="1" customWidth="1"/>
    <col min="17" max="17" width="8.140625" bestFit="1" customWidth="1"/>
    <col min="18" max="18" width="15" bestFit="1" customWidth="1"/>
    <col min="19" max="19" width="14" bestFit="1" customWidth="1"/>
    <col min="20" max="20" width="34.7109375" bestFit="1" customWidth="1"/>
    <col min="21" max="21" width="37.140625" bestFit="1" customWidth="1"/>
    <col min="22" max="22" width="12.5703125" bestFit="1" customWidth="1"/>
    <col min="23" max="23" width="18.85546875" bestFit="1" customWidth="1"/>
    <col min="24" max="24" width="13.85546875" bestFit="1" customWidth="1"/>
    <col min="25" max="25" width="7.28515625" bestFit="1" customWidth="1"/>
    <col min="26" max="26" width="6.140625" bestFit="1" customWidth="1"/>
    <col min="27" max="27" width="11.5703125" bestFit="1" customWidth="1"/>
    <col min="28" max="28" width="7.140625" bestFit="1" customWidth="1"/>
    <col min="29" max="29" width="11.85546875" bestFit="1" customWidth="1"/>
    <col min="30" max="30" width="8.28515625" bestFit="1" customWidth="1"/>
    <col min="31" max="31" width="8.42578125" bestFit="1" customWidth="1"/>
    <col min="32" max="32" width="16.28515625" bestFit="1" customWidth="1"/>
    <col min="33" max="33" width="10.42578125" bestFit="1" customWidth="1"/>
    <col min="34" max="34" width="6.85546875" bestFit="1" customWidth="1"/>
    <col min="35" max="35" width="15.28515625" bestFit="1" customWidth="1"/>
    <col min="36" max="36" width="26.42578125" bestFit="1" customWidth="1"/>
    <col min="37" max="38" width="26.28515625" bestFit="1" customWidth="1"/>
    <col min="39" max="39" width="16.5703125" bestFit="1" customWidth="1"/>
    <col min="40" max="40" width="17.7109375" bestFit="1" customWidth="1"/>
    <col min="41" max="41" width="14.42578125" bestFit="1" customWidth="1"/>
    <col min="42" max="42" width="12.5703125" bestFit="1" customWidth="1"/>
    <col min="43" max="43" width="11.42578125" bestFit="1" customWidth="1"/>
    <col min="44" max="44" width="9" bestFit="1" customWidth="1"/>
    <col min="45" max="45" width="11" bestFit="1" customWidth="1"/>
    <col min="46" max="47" width="23.7109375" bestFit="1" customWidth="1"/>
    <col min="48" max="48" width="15.5703125" bestFit="1" customWidth="1"/>
    <col min="49" max="49" width="13.5703125" bestFit="1" customWidth="1"/>
    <col min="50" max="50" width="13.28515625" bestFit="1" customWidth="1"/>
    <col min="51" max="51" width="27.85546875" bestFit="1" customWidth="1"/>
    <col min="52" max="52" width="7.85546875" bestFit="1" customWidth="1"/>
    <col min="53" max="53" width="11.5703125" bestFit="1" customWidth="1"/>
    <col min="54" max="54" width="13.85546875" bestFit="1" customWidth="1"/>
    <col min="55" max="55" width="6.42578125" bestFit="1" customWidth="1"/>
    <col min="56" max="56" width="7.5703125" bestFit="1" customWidth="1"/>
    <col min="57" max="57" width="12.42578125" bestFit="1" customWidth="1"/>
    <col min="58" max="59" width="14.140625" bestFit="1" customWidth="1"/>
    <col min="60" max="60" width="6.28515625" bestFit="1" customWidth="1"/>
    <col min="61" max="61" width="14.7109375" bestFit="1" customWidth="1"/>
    <col min="62" max="62" width="15.85546875" bestFit="1" customWidth="1"/>
    <col min="63" max="63" width="11.7109375" bestFit="1" customWidth="1"/>
    <col min="64" max="64" width="5.42578125" bestFit="1" customWidth="1"/>
    <col min="65" max="65" width="10.140625" bestFit="1" customWidth="1"/>
    <col min="66" max="66" width="7.5703125" bestFit="1" customWidth="1"/>
    <col min="67" max="67" width="9.7109375" bestFit="1" customWidth="1"/>
    <col min="68" max="68" width="20.7109375" bestFit="1" customWidth="1"/>
    <col min="69" max="69" width="8.42578125" bestFit="1" customWidth="1"/>
    <col min="70" max="70" width="11.7109375" bestFit="1" customWidth="1"/>
    <col min="71" max="71" width="7.28515625" bestFit="1" customWidth="1"/>
    <col min="72" max="72" width="6.5703125" bestFit="1" customWidth="1"/>
    <col min="73" max="73" width="10" bestFit="1" customWidth="1"/>
    <col min="74" max="74" width="10.7109375" bestFit="1" customWidth="1"/>
    <col min="75" max="75" width="12.85546875" bestFit="1" customWidth="1"/>
    <col min="76" max="76" width="13.140625" bestFit="1" customWidth="1"/>
    <col min="77" max="77" width="10.140625" bestFit="1" customWidth="1"/>
    <col min="78" max="79" width="8" bestFit="1" customWidth="1"/>
    <col min="80" max="80" width="14.140625" bestFit="1" customWidth="1"/>
    <col min="81" max="81" width="12" bestFit="1" customWidth="1"/>
    <col min="82" max="82" width="5.28515625" bestFit="1" customWidth="1"/>
    <col min="83" max="83" width="8.140625" bestFit="1" customWidth="1"/>
    <col min="84" max="84" width="13.5703125" bestFit="1" customWidth="1"/>
    <col min="85" max="85" width="7.85546875" bestFit="1" customWidth="1"/>
    <col min="86" max="86" width="13.5703125" bestFit="1" customWidth="1"/>
    <col min="87" max="87" width="19.7109375" bestFit="1" customWidth="1"/>
    <col min="88" max="88" width="18" bestFit="1" customWidth="1"/>
    <col min="89" max="89" width="7.140625" bestFit="1" customWidth="1"/>
    <col min="90" max="90" width="11.85546875" bestFit="1" customWidth="1"/>
    <col min="91" max="91" width="19.85546875" bestFit="1" customWidth="1"/>
    <col min="92" max="92" width="10.7109375" bestFit="1" customWidth="1"/>
    <col min="93" max="93" width="7.7109375" bestFit="1" customWidth="1"/>
    <col min="94" max="94" width="8.5703125" bestFit="1" customWidth="1"/>
    <col min="95" max="95" width="17.28515625" bestFit="1" customWidth="1"/>
    <col min="96" max="96" width="13.42578125" bestFit="1" customWidth="1"/>
    <col min="97" max="97" width="22.85546875" bestFit="1" customWidth="1"/>
    <col min="98" max="98" width="22.140625" bestFit="1" customWidth="1"/>
    <col min="99" max="99" width="16.42578125" bestFit="1" customWidth="1"/>
    <col min="100" max="100" width="15.7109375" bestFit="1" customWidth="1"/>
    <col min="101" max="101" width="8.28515625" bestFit="1" customWidth="1"/>
    <col min="102" max="102" width="11.140625" bestFit="1" customWidth="1"/>
    <col min="103" max="103" width="8.42578125" bestFit="1" customWidth="1"/>
    <col min="104" max="104" width="12.140625" bestFit="1" customWidth="1"/>
    <col min="105" max="105" width="14.140625" bestFit="1" customWidth="1"/>
    <col min="106" max="106" width="13.140625" bestFit="1" customWidth="1"/>
    <col min="107" max="107" width="16.85546875" bestFit="1" customWidth="1"/>
    <col min="108" max="108" width="10.85546875" bestFit="1" customWidth="1"/>
    <col min="109" max="109" width="9.5703125" bestFit="1" customWidth="1"/>
    <col min="110" max="110" width="13.42578125" bestFit="1" customWidth="1"/>
    <col min="111" max="111" width="9.5703125" bestFit="1" customWidth="1"/>
    <col min="112" max="112" width="10.7109375" bestFit="1" customWidth="1"/>
    <col min="113" max="113" width="8.85546875" bestFit="1" customWidth="1"/>
    <col min="114" max="114" width="11.7109375" bestFit="1" customWidth="1"/>
    <col min="115" max="115" width="9.42578125" bestFit="1" customWidth="1"/>
    <col min="116" max="116" width="10.28515625" bestFit="1" customWidth="1"/>
    <col min="117" max="117" width="17" bestFit="1" customWidth="1"/>
    <col min="118" max="118" width="9.28515625" bestFit="1" customWidth="1"/>
    <col min="120" max="120" width="10.140625" bestFit="1" customWidth="1"/>
    <col min="121" max="121" width="20.5703125" bestFit="1" customWidth="1"/>
    <col min="122" max="122" width="11.140625" bestFit="1" customWidth="1"/>
    <col min="123" max="123" width="19" bestFit="1" customWidth="1"/>
    <col min="124" max="124" width="6.85546875" bestFit="1" customWidth="1"/>
    <col min="125" max="125" width="6.140625" bestFit="1" customWidth="1"/>
    <col min="126" max="126" width="11.140625" bestFit="1" customWidth="1"/>
    <col min="127" max="127" width="7.28515625" bestFit="1" customWidth="1"/>
    <col min="128" max="128" width="14.28515625" bestFit="1" customWidth="1"/>
    <col min="129" max="129" width="12.42578125" bestFit="1" customWidth="1"/>
    <col min="130" max="130" width="11.140625" bestFit="1" customWidth="1"/>
    <col min="131" max="131" width="11.42578125" bestFit="1" customWidth="1"/>
    <col min="132" max="132" width="10.85546875" bestFit="1" customWidth="1"/>
    <col min="133" max="133" width="16.42578125" bestFit="1" customWidth="1"/>
    <col min="134" max="134" width="12.140625" bestFit="1" customWidth="1"/>
    <col min="135" max="135" width="23.28515625" bestFit="1" customWidth="1"/>
    <col min="136" max="136" width="23.42578125" bestFit="1" customWidth="1"/>
    <col min="137" max="137" width="11.85546875" bestFit="1" customWidth="1"/>
    <col min="138" max="138" width="11.42578125" bestFit="1" customWidth="1"/>
    <col min="139" max="139" width="9.28515625" bestFit="1" customWidth="1"/>
    <col min="140" max="140" width="10.28515625" bestFit="1" customWidth="1"/>
    <col min="141" max="141" width="15" bestFit="1" customWidth="1"/>
    <col min="142" max="142" width="8.5703125" bestFit="1" customWidth="1"/>
    <col min="143" max="143" width="21.42578125" bestFit="1" customWidth="1"/>
    <col min="144" max="144" width="18.7109375" bestFit="1" customWidth="1"/>
    <col min="145" max="145" width="12.140625" bestFit="1" customWidth="1"/>
    <col min="146" max="146" width="9" bestFit="1" customWidth="1"/>
    <col min="147" max="147" width="9.85546875" bestFit="1" customWidth="1"/>
    <col min="148" max="148" width="12.5703125" bestFit="1" customWidth="1"/>
    <col min="149" max="149" width="9.28515625" bestFit="1" customWidth="1"/>
    <col min="150" max="150" width="7.5703125" bestFit="1" customWidth="1"/>
    <col min="151" max="151" width="6.28515625" bestFit="1" customWidth="1"/>
    <col min="152" max="152" width="9.7109375" bestFit="1" customWidth="1"/>
    <col min="154" max="154" width="10.42578125" bestFit="1" customWidth="1"/>
    <col min="155" max="155" width="12.42578125" bestFit="1" customWidth="1"/>
    <col min="156" max="156" width="12.5703125" bestFit="1" customWidth="1"/>
    <col min="157" max="157" width="27.85546875" bestFit="1" customWidth="1"/>
    <col min="159" max="159" width="9.42578125" bestFit="1" customWidth="1"/>
    <col min="160" max="160" width="6.140625" bestFit="1" customWidth="1"/>
    <col min="161" max="161" width="19" bestFit="1" customWidth="1"/>
    <col min="162" max="162" width="16.140625" bestFit="1" customWidth="1"/>
    <col min="163" max="163" width="24.140625" bestFit="1" customWidth="1"/>
    <col min="164" max="164" width="9.28515625" bestFit="1" customWidth="1"/>
    <col min="165" max="165" width="7.5703125" bestFit="1" customWidth="1"/>
    <col min="166" max="166" width="7.85546875" bestFit="1" customWidth="1"/>
    <col min="167" max="167" width="8.7109375" bestFit="1" customWidth="1"/>
    <col min="168" max="169" width="11" bestFit="1" customWidth="1"/>
    <col min="170" max="170" width="12" bestFit="1" customWidth="1"/>
    <col min="171" max="171" width="6" bestFit="1" customWidth="1"/>
    <col min="172" max="172" width="9.85546875" bestFit="1" customWidth="1"/>
    <col min="173" max="173" width="13.5703125" bestFit="1" customWidth="1"/>
    <col min="174" max="174" width="9" bestFit="1" customWidth="1"/>
    <col min="175" max="175" width="10.85546875" bestFit="1" customWidth="1"/>
    <col min="176" max="176" width="9" bestFit="1" customWidth="1"/>
    <col min="177" max="177" width="13.140625" bestFit="1" customWidth="1"/>
    <col min="178" max="178" width="6.5703125" bestFit="1" customWidth="1"/>
    <col min="179" max="179" width="12.140625" bestFit="1" customWidth="1"/>
    <col min="180" max="180" width="18.28515625" bestFit="1" customWidth="1"/>
    <col min="181" max="181" width="8.7109375" bestFit="1" customWidth="1"/>
    <col min="182" max="182" width="25.28515625" bestFit="1" customWidth="1"/>
    <col min="183" max="183" width="18.5703125" bestFit="1" customWidth="1"/>
    <col min="184" max="184" width="8.28515625" bestFit="1" customWidth="1"/>
    <col min="185" max="185" width="9.28515625" bestFit="1" customWidth="1"/>
    <col min="186" max="186" width="11.5703125" bestFit="1" customWidth="1"/>
    <col min="187" max="187" width="24.42578125" bestFit="1" customWidth="1"/>
    <col min="188" max="188" width="15.5703125" bestFit="1" customWidth="1"/>
    <col min="189" max="189" width="14.28515625" bestFit="1" customWidth="1"/>
    <col min="191" max="191" width="9" bestFit="1" customWidth="1"/>
    <col min="192" max="192" width="7" bestFit="1" customWidth="1"/>
    <col min="193" max="193" width="7.7109375" bestFit="1" customWidth="1"/>
    <col min="194" max="194" width="11.28515625" bestFit="1" customWidth="1"/>
  </cols>
  <sheetData>
    <row r="3" spans="1:1" x14ac:dyDescent="0.25">
      <c r="A3" s="6" t="s">
        <v>6</v>
      </c>
    </row>
    <row r="4" spans="1:1" x14ac:dyDescent="0.25">
      <c r="A4" t="s">
        <v>125</v>
      </c>
    </row>
    <row r="5" spans="1:1" x14ac:dyDescent="0.25">
      <c r="A5" t="s">
        <v>698</v>
      </c>
    </row>
    <row r="6" spans="1:1" x14ac:dyDescent="0.25">
      <c r="A6" t="s">
        <v>34</v>
      </c>
    </row>
    <row r="7" spans="1:1" x14ac:dyDescent="0.25">
      <c r="A7" t="s">
        <v>267</v>
      </c>
    </row>
    <row r="8" spans="1:1" x14ac:dyDescent="0.25">
      <c r="A8" t="s">
        <v>274</v>
      </c>
    </row>
    <row r="9" spans="1:1" x14ac:dyDescent="0.25">
      <c r="A9" t="s">
        <v>308</v>
      </c>
    </row>
    <row r="10" spans="1:1" x14ac:dyDescent="0.25">
      <c r="A10" t="s">
        <v>103</v>
      </c>
    </row>
    <row r="11" spans="1:1" x14ac:dyDescent="0.25">
      <c r="A11" t="s">
        <v>259</v>
      </c>
    </row>
    <row r="12" spans="1:1" x14ac:dyDescent="0.25">
      <c r="A12" t="s">
        <v>691</v>
      </c>
    </row>
    <row r="13" spans="1:1" x14ac:dyDescent="0.25">
      <c r="A13" t="s">
        <v>85</v>
      </c>
    </row>
    <row r="14" spans="1:1" x14ac:dyDescent="0.25">
      <c r="A14" t="s">
        <v>56</v>
      </c>
    </row>
    <row r="15" spans="1:1" x14ac:dyDescent="0.25">
      <c r="A15" t="s">
        <v>386</v>
      </c>
    </row>
    <row r="16" spans="1:1" x14ac:dyDescent="0.25">
      <c r="A16" t="s">
        <v>15</v>
      </c>
    </row>
    <row r="17" spans="1:1" x14ac:dyDescent="0.25">
      <c r="A17" t="s">
        <v>732</v>
      </c>
    </row>
    <row r="18" spans="1:1" x14ac:dyDescent="0.25">
      <c r="A18" t="s">
        <v>299</v>
      </c>
    </row>
    <row r="19" spans="1:1" x14ac:dyDescent="0.25">
      <c r="A19" t="s">
        <v>412</v>
      </c>
    </row>
    <row r="20" spans="1:1" x14ac:dyDescent="0.25">
      <c r="A20" t="s">
        <v>328</v>
      </c>
    </row>
    <row r="21" spans="1:1" x14ac:dyDescent="0.25">
      <c r="A21" t="s">
        <v>29</v>
      </c>
    </row>
    <row r="22" spans="1:1" x14ac:dyDescent="0.25">
      <c r="A22" t="s">
        <v>64</v>
      </c>
    </row>
    <row r="23" spans="1:1" x14ac:dyDescent="0.25">
      <c r="A23" t="s">
        <v>207</v>
      </c>
    </row>
    <row r="24" spans="1:1" x14ac:dyDescent="0.25">
      <c r="A24" t="s">
        <v>340</v>
      </c>
    </row>
    <row r="25" spans="1:1" x14ac:dyDescent="0.25">
      <c r="A25" t="s">
        <v>719</v>
      </c>
    </row>
    <row r="26" spans="1:1" x14ac:dyDescent="0.25">
      <c r="A26" t="s">
        <v>80</v>
      </c>
    </row>
    <row r="27" spans="1:1" x14ac:dyDescent="0.25">
      <c r="A27" t="s">
        <v>589</v>
      </c>
    </row>
    <row r="28" spans="1:1" x14ac:dyDescent="0.25">
      <c r="A28" t="s">
        <v>927</v>
      </c>
    </row>
    <row r="29" spans="1:1" x14ac:dyDescent="0.25">
      <c r="A29" t="s">
        <v>149</v>
      </c>
    </row>
    <row r="30" spans="1:1" x14ac:dyDescent="0.25">
      <c r="A30" t="s">
        <v>220</v>
      </c>
    </row>
    <row r="31" spans="1:1" x14ac:dyDescent="0.25">
      <c r="A31" t="s">
        <v>238</v>
      </c>
    </row>
    <row r="32" spans="1:1" x14ac:dyDescent="0.25">
      <c r="A32" t="s">
        <v>374</v>
      </c>
    </row>
    <row r="33" spans="1:1" x14ac:dyDescent="0.25">
      <c r="A33" t="s">
        <v>111</v>
      </c>
    </row>
    <row r="34" spans="1:1" x14ac:dyDescent="0.25">
      <c r="A34" t="s">
        <v>435</v>
      </c>
    </row>
    <row r="35" spans="1:1" x14ac:dyDescent="0.25">
      <c r="A35" t="s">
        <v>726</v>
      </c>
    </row>
    <row r="36" spans="1:1" x14ac:dyDescent="0.25">
      <c r="A36" t="s">
        <v>709</v>
      </c>
    </row>
    <row r="37" spans="1:1" x14ac:dyDescent="0.25">
      <c r="A37" t="s">
        <v>23</v>
      </c>
    </row>
    <row r="38" spans="1:1" x14ac:dyDescent="0.25">
      <c r="A38" t="s">
        <v>485</v>
      </c>
    </row>
    <row r="39" spans="1:1" x14ac:dyDescent="0.25">
      <c r="A39" t="s">
        <v>249</v>
      </c>
    </row>
    <row r="40" spans="1:1" x14ac:dyDescent="0.25">
      <c r="A40" t="s">
        <v>226</v>
      </c>
    </row>
    <row r="41" spans="1:1" x14ac:dyDescent="0.25">
      <c r="A41" t="s">
        <v>853</v>
      </c>
    </row>
    <row r="42" spans="1:1" x14ac:dyDescent="0.25">
      <c r="A42" t="s">
        <v>755</v>
      </c>
    </row>
    <row r="43" spans="1:1" x14ac:dyDescent="0.25">
      <c r="A43" t="s">
        <v>784</v>
      </c>
    </row>
    <row r="44" spans="1:1" x14ac:dyDescent="0.25">
      <c r="A44" t="s">
        <v>750</v>
      </c>
    </row>
    <row r="45" spans="1:1" x14ac:dyDescent="0.25">
      <c r="A45" t="s">
        <v>214</v>
      </c>
    </row>
    <row r="46" spans="1:1" x14ac:dyDescent="0.25">
      <c r="A46" t="s">
        <v>284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5D8D2-B95C-4E8A-9DAE-7409A55A5C9D}">
  <dimension ref="C3:L195"/>
  <sheetViews>
    <sheetView workbookViewId="0">
      <selection activeCell="E19" sqref="E19"/>
    </sheetView>
  </sheetViews>
  <sheetFormatPr defaultRowHeight="15" x14ac:dyDescent="0.25"/>
  <cols>
    <col min="4" max="4" width="10.140625" customWidth="1"/>
    <col min="5" max="5" width="11.7109375" customWidth="1"/>
    <col min="6" max="6" width="9.42578125" customWidth="1"/>
    <col min="7" max="7" width="11.28515625" customWidth="1"/>
    <col min="9" max="9" width="12.140625" customWidth="1"/>
    <col min="10" max="10" width="12.85546875" customWidth="1"/>
    <col min="12" max="12" width="13.28515625" bestFit="1" customWidth="1"/>
  </cols>
  <sheetData>
    <row r="3" spans="3:12" ht="15.75" thickBot="1" x14ac:dyDescent="0.3">
      <c r="C3" s="3" t="s">
        <v>2</v>
      </c>
      <c r="D3" s="3" t="s">
        <v>3</v>
      </c>
      <c r="E3" s="3" t="s">
        <v>4</v>
      </c>
      <c r="F3" s="3" t="s">
        <v>5</v>
      </c>
      <c r="G3" s="3" t="s">
        <v>6</v>
      </c>
      <c r="H3" s="3" t="s">
        <v>7</v>
      </c>
      <c r="I3" s="3" t="s">
        <v>8</v>
      </c>
      <c r="J3" s="3" t="s">
        <v>9</v>
      </c>
    </row>
    <row r="4" spans="3:12" x14ac:dyDescent="0.25">
      <c r="C4" s="1" t="s">
        <v>14</v>
      </c>
      <c r="D4" s="1">
        <v>-35.762847999999998</v>
      </c>
      <c r="E4" s="1">
        <v>150.2192163</v>
      </c>
      <c r="F4" s="1">
        <v>1397</v>
      </c>
      <c r="G4" s="1" t="s">
        <v>15</v>
      </c>
      <c r="H4" s="1" t="s">
        <v>16</v>
      </c>
      <c r="I4" s="1" t="s">
        <v>17</v>
      </c>
      <c r="J4" s="7">
        <v>16500</v>
      </c>
      <c r="L4" s="9">
        <f>SUMIF(Table9[state],"New South Wales",Table9[population])</f>
        <v>4382100</v>
      </c>
    </row>
    <row r="5" spans="3:12" x14ac:dyDescent="0.25">
      <c r="C5" s="1" t="s">
        <v>14</v>
      </c>
      <c r="D5" s="1">
        <v>-34.372067000000001</v>
      </c>
      <c r="E5" s="1">
        <v>150.92843300000001</v>
      </c>
      <c r="F5" s="1">
        <v>218</v>
      </c>
      <c r="G5" s="1" t="s">
        <v>23</v>
      </c>
      <c r="H5" s="1" t="s">
        <v>24</v>
      </c>
      <c r="I5" s="1" t="s">
        <v>584</v>
      </c>
      <c r="J5" s="8">
        <v>0</v>
      </c>
      <c r="L5" s="9">
        <f>SUMIF(Table9[state],"Queensland",Table9[population])</f>
        <v>4123343</v>
      </c>
    </row>
    <row r="6" spans="3:12" x14ac:dyDescent="0.25">
      <c r="C6" s="1" t="s">
        <v>14</v>
      </c>
      <c r="D6" s="1">
        <v>-33.056950000000001</v>
      </c>
      <c r="E6" s="1">
        <v>151.67776699999999</v>
      </c>
      <c r="F6" s="1">
        <v>1771</v>
      </c>
      <c r="G6" s="1" t="s">
        <v>29</v>
      </c>
      <c r="H6" s="1" t="s">
        <v>24</v>
      </c>
      <c r="I6" s="1" t="s">
        <v>30</v>
      </c>
      <c r="J6" s="7">
        <v>64400</v>
      </c>
      <c r="L6" s="9">
        <f>SUMIF(Table9[state],"South Australia",Table9[population])</f>
        <v>1182620</v>
      </c>
    </row>
    <row r="7" spans="3:12" x14ac:dyDescent="0.25">
      <c r="C7" s="1" t="s">
        <v>14</v>
      </c>
      <c r="D7" s="1">
        <v>-36.443817000000003</v>
      </c>
      <c r="E7" s="1">
        <v>150.07431700000001</v>
      </c>
      <c r="F7" s="1">
        <v>1738</v>
      </c>
      <c r="G7" s="1" t="s">
        <v>34</v>
      </c>
      <c r="H7" s="1" t="s">
        <v>35</v>
      </c>
      <c r="I7" s="1" t="s">
        <v>17</v>
      </c>
      <c r="J7" s="7">
        <v>6000</v>
      </c>
      <c r="L7" s="9">
        <f>SUMIF(Table9[state],"Tasmania",Table9[population])</f>
        <v>347794</v>
      </c>
    </row>
    <row r="8" spans="3:12" x14ac:dyDescent="0.25">
      <c r="C8" s="1" t="s">
        <v>14</v>
      </c>
      <c r="D8" s="1">
        <v>-34.652059999999999</v>
      </c>
      <c r="E8" s="1">
        <v>150.863305</v>
      </c>
      <c r="F8" s="1">
        <v>2269</v>
      </c>
      <c r="G8" s="1" t="s">
        <v>23</v>
      </c>
      <c r="H8" s="1" t="s">
        <v>16</v>
      </c>
      <c r="I8" s="1" t="s">
        <v>30</v>
      </c>
      <c r="J8" s="7">
        <v>15000</v>
      </c>
      <c r="L8" s="9">
        <f>SUMIF(Table9[state],"Victoria",Table9[population])</f>
        <v>2800363</v>
      </c>
    </row>
    <row r="9" spans="3:12" x14ac:dyDescent="0.25">
      <c r="C9" s="1" t="s">
        <v>14</v>
      </c>
      <c r="D9" s="1">
        <v>-33.894500000000001</v>
      </c>
      <c r="E9" s="1">
        <v>151.306667</v>
      </c>
      <c r="F9" s="1">
        <v>1688</v>
      </c>
      <c r="G9" s="1" t="s">
        <v>23</v>
      </c>
      <c r="H9" s="1" t="s">
        <v>42</v>
      </c>
      <c r="I9" s="1" t="s">
        <v>584</v>
      </c>
      <c r="J9" s="7">
        <v>450000</v>
      </c>
      <c r="L9" s="9">
        <f>SUMIF(Table9[state],"Western Australia",Table9[population])</f>
        <v>1934800</v>
      </c>
    </row>
    <row r="10" spans="3:12" x14ac:dyDescent="0.25">
      <c r="C10" s="1" t="s">
        <v>14</v>
      </c>
      <c r="D10" s="1">
        <v>-32.763967000000001</v>
      </c>
      <c r="E10" s="1">
        <v>152.16125</v>
      </c>
      <c r="F10" s="1">
        <v>358</v>
      </c>
      <c r="G10" s="1" t="s">
        <v>29</v>
      </c>
      <c r="H10" s="1" t="s">
        <v>16</v>
      </c>
      <c r="I10" s="1" t="s">
        <v>30</v>
      </c>
      <c r="J10" s="8">
        <v>45000</v>
      </c>
    </row>
    <row r="11" spans="3:12" x14ac:dyDescent="0.25">
      <c r="C11" s="1" t="s">
        <v>14</v>
      </c>
      <c r="D11" s="1">
        <v>-32.970283000000002</v>
      </c>
      <c r="E11" s="1">
        <v>151.74721700000001</v>
      </c>
      <c r="F11" s="1">
        <v>1683</v>
      </c>
      <c r="G11" s="1" t="s">
        <v>29</v>
      </c>
      <c r="H11" s="1" t="s">
        <v>24</v>
      </c>
      <c r="I11" s="1" t="s">
        <v>30</v>
      </c>
      <c r="J11" s="8">
        <v>190000</v>
      </c>
    </row>
    <row r="12" spans="3:12" x14ac:dyDescent="0.25">
      <c r="C12" s="1" t="s">
        <v>14</v>
      </c>
      <c r="D12" s="1">
        <v>-31.662973999999998</v>
      </c>
      <c r="E12" s="1">
        <v>152.8221987</v>
      </c>
      <c r="F12" s="1">
        <v>805</v>
      </c>
      <c r="G12" s="1" t="s">
        <v>927</v>
      </c>
      <c r="H12" s="1" t="s">
        <v>52</v>
      </c>
      <c r="I12" s="1" t="s">
        <v>17</v>
      </c>
      <c r="J12" s="8">
        <v>15000</v>
      </c>
    </row>
    <row r="13" spans="3:12" x14ac:dyDescent="0.25">
      <c r="C13" s="1" t="s">
        <v>14</v>
      </c>
      <c r="D13" s="1">
        <v>-30.322766099999999</v>
      </c>
      <c r="E13" s="1">
        <v>153.13199159999999</v>
      </c>
      <c r="F13" s="1">
        <v>573</v>
      </c>
      <c r="G13" s="1" t="s">
        <v>56</v>
      </c>
      <c r="H13" s="1" t="s">
        <v>52</v>
      </c>
      <c r="I13" s="1" t="s">
        <v>17</v>
      </c>
      <c r="J13" s="7">
        <v>29000</v>
      </c>
    </row>
    <row r="14" spans="3:12" x14ac:dyDescent="0.25">
      <c r="C14" s="1" t="s">
        <v>14</v>
      </c>
      <c r="D14" s="1">
        <v>-34.443686</v>
      </c>
      <c r="E14" s="1">
        <v>150.909561</v>
      </c>
      <c r="F14" s="1">
        <v>218</v>
      </c>
      <c r="G14" s="1" t="s">
        <v>23</v>
      </c>
      <c r="H14" s="1" t="s">
        <v>24</v>
      </c>
      <c r="I14" s="1" t="s">
        <v>17</v>
      </c>
      <c r="J14" s="7">
        <v>213000</v>
      </c>
    </row>
    <row r="15" spans="3:12" x14ac:dyDescent="0.25">
      <c r="C15" s="1" t="s">
        <v>14</v>
      </c>
      <c r="D15" s="1">
        <v>-31.182264</v>
      </c>
      <c r="E15" s="1">
        <v>152.96902499999999</v>
      </c>
      <c r="F15" s="1">
        <v>577</v>
      </c>
      <c r="G15" s="1" t="s">
        <v>64</v>
      </c>
      <c r="H15" s="1" t="s">
        <v>65</v>
      </c>
      <c r="I15" s="1" t="s">
        <v>30</v>
      </c>
      <c r="J15" s="7">
        <v>2200</v>
      </c>
    </row>
    <row r="16" spans="3:12" x14ac:dyDescent="0.25">
      <c r="C16" s="1" t="s">
        <v>14</v>
      </c>
      <c r="D16" s="1">
        <v>-33.863317000000002</v>
      </c>
      <c r="E16" s="1">
        <v>151.28334699999999</v>
      </c>
      <c r="F16" s="1">
        <v>1688</v>
      </c>
      <c r="G16" s="1" t="s">
        <v>23</v>
      </c>
      <c r="H16" s="1" t="s">
        <v>70</v>
      </c>
      <c r="I16" s="1" t="s">
        <v>71</v>
      </c>
      <c r="J16" s="8">
        <v>3500</v>
      </c>
    </row>
    <row r="17" spans="3:10" x14ac:dyDescent="0.25">
      <c r="C17" s="1" t="s">
        <v>14</v>
      </c>
      <c r="D17" s="1">
        <v>-33.865248999999999</v>
      </c>
      <c r="E17" s="1">
        <v>151.283918</v>
      </c>
      <c r="F17" s="1">
        <v>1688</v>
      </c>
      <c r="G17" s="1" t="s">
        <v>23</v>
      </c>
      <c r="H17" s="1" t="s">
        <v>74</v>
      </c>
      <c r="I17" s="1" t="s">
        <v>71</v>
      </c>
      <c r="J17" s="8">
        <v>3500</v>
      </c>
    </row>
    <row r="18" spans="3:10" x14ac:dyDescent="0.25">
      <c r="C18" s="1" t="s">
        <v>14</v>
      </c>
      <c r="D18" s="1">
        <v>-37.067034</v>
      </c>
      <c r="E18" s="1">
        <v>149.91248400000001</v>
      </c>
      <c r="F18" s="1">
        <v>1740</v>
      </c>
      <c r="G18" s="1" t="s">
        <v>34</v>
      </c>
      <c r="H18" s="1" t="s">
        <v>35</v>
      </c>
      <c r="I18" s="1" t="s">
        <v>30</v>
      </c>
      <c r="J18" s="7">
        <v>8000</v>
      </c>
    </row>
    <row r="19" spans="3:10" x14ac:dyDescent="0.25">
      <c r="C19" s="1" t="s">
        <v>14</v>
      </c>
      <c r="D19" s="1">
        <v>-32.233194400000002</v>
      </c>
      <c r="E19" s="1">
        <v>152.55770240000001</v>
      </c>
      <c r="F19" s="1">
        <v>2562</v>
      </c>
      <c r="G19" s="1" t="s">
        <v>80</v>
      </c>
      <c r="H19" s="1" t="s">
        <v>16</v>
      </c>
      <c r="I19" s="1" t="s">
        <v>17</v>
      </c>
      <c r="J19" s="7">
        <v>35000</v>
      </c>
    </row>
    <row r="20" spans="3:10" x14ac:dyDescent="0.25">
      <c r="C20" s="1" t="s">
        <v>14</v>
      </c>
      <c r="D20" s="1">
        <v>-29.419597</v>
      </c>
      <c r="E20" s="1">
        <v>153.34819999999999</v>
      </c>
      <c r="F20" s="1">
        <v>20323</v>
      </c>
      <c r="G20" s="1" t="s">
        <v>85</v>
      </c>
      <c r="H20" s="1" t="s">
        <v>35</v>
      </c>
      <c r="I20" s="1" t="s">
        <v>17</v>
      </c>
      <c r="J20" s="7">
        <v>4500</v>
      </c>
    </row>
    <row r="21" spans="3:10" x14ac:dyDescent="0.25">
      <c r="C21" s="1" t="s">
        <v>14</v>
      </c>
      <c r="D21" s="1">
        <v>-35.835183000000001</v>
      </c>
      <c r="E21" s="1">
        <v>150.20811699999999</v>
      </c>
      <c r="F21" s="1">
        <v>2851</v>
      </c>
      <c r="G21" s="1" t="s">
        <v>15</v>
      </c>
      <c r="H21" s="1" t="s">
        <v>35</v>
      </c>
      <c r="I21" s="1" t="s">
        <v>17</v>
      </c>
      <c r="J21" s="7">
        <v>3400</v>
      </c>
    </row>
    <row r="22" spans="3:10" x14ac:dyDescent="0.25">
      <c r="C22" s="1" t="s">
        <v>14</v>
      </c>
      <c r="D22" s="1">
        <v>-33.987000000000002</v>
      </c>
      <c r="E22" s="1">
        <v>151.306667</v>
      </c>
      <c r="F22" s="1">
        <v>372</v>
      </c>
      <c r="G22" s="1" t="s">
        <v>23</v>
      </c>
      <c r="H22" s="1" t="s">
        <v>42</v>
      </c>
      <c r="I22" s="1" t="s">
        <v>584</v>
      </c>
      <c r="J22" s="7">
        <v>1700000</v>
      </c>
    </row>
    <row r="23" spans="3:10" x14ac:dyDescent="0.25">
      <c r="C23" s="1" t="s">
        <v>14</v>
      </c>
      <c r="D23" s="1">
        <v>-36.919651000000002</v>
      </c>
      <c r="E23" s="1">
        <v>149.903538</v>
      </c>
      <c r="F23" s="1">
        <v>1741</v>
      </c>
      <c r="G23" s="1" t="s">
        <v>34</v>
      </c>
      <c r="H23" s="1" t="s">
        <v>35</v>
      </c>
      <c r="I23" s="1" t="s">
        <v>17</v>
      </c>
      <c r="J23" s="7">
        <v>15500</v>
      </c>
    </row>
    <row r="24" spans="3:10" x14ac:dyDescent="0.25">
      <c r="C24" s="1" t="s">
        <v>14</v>
      </c>
      <c r="D24" s="1">
        <v>-36.193150000000003</v>
      </c>
      <c r="E24" s="1">
        <v>150.13419999999999</v>
      </c>
      <c r="F24" s="1">
        <v>1398</v>
      </c>
      <c r="G24" s="1" t="s">
        <v>15</v>
      </c>
      <c r="H24" s="1" t="s">
        <v>35</v>
      </c>
      <c r="I24" s="1" t="s">
        <v>17</v>
      </c>
      <c r="J24" s="7">
        <v>5300</v>
      </c>
    </row>
    <row r="25" spans="3:10" x14ac:dyDescent="0.25">
      <c r="C25" s="1" t="s">
        <v>14</v>
      </c>
      <c r="D25" s="1">
        <v>-33.283166999999999</v>
      </c>
      <c r="E25" s="1">
        <v>151.57773299999999</v>
      </c>
      <c r="F25" s="1">
        <v>2647</v>
      </c>
      <c r="G25" s="1" t="s">
        <v>103</v>
      </c>
      <c r="H25" s="1" t="s">
        <v>104</v>
      </c>
      <c r="I25" s="1" t="s">
        <v>105</v>
      </c>
      <c r="J25" s="8">
        <v>100000</v>
      </c>
    </row>
    <row r="26" spans="3:10" x14ac:dyDescent="0.25">
      <c r="C26" s="1" t="s">
        <v>14</v>
      </c>
      <c r="D26" s="1">
        <v>-33.8245</v>
      </c>
      <c r="E26" s="1">
        <v>151.35050000000001</v>
      </c>
      <c r="F26" s="1">
        <v>378</v>
      </c>
      <c r="G26" s="1" t="s">
        <v>23</v>
      </c>
      <c r="H26" s="1" t="s">
        <v>42</v>
      </c>
      <c r="I26" s="1" t="s">
        <v>584</v>
      </c>
      <c r="J26" s="7">
        <v>700000</v>
      </c>
    </row>
    <row r="27" spans="3:10" x14ac:dyDescent="0.25">
      <c r="C27" s="1" t="s">
        <v>14</v>
      </c>
      <c r="D27" s="1">
        <v>-34.931600000000003</v>
      </c>
      <c r="E27" s="1">
        <v>150.78348299999999</v>
      </c>
      <c r="F27" s="1">
        <v>2419</v>
      </c>
      <c r="G27" s="1" t="s">
        <v>111</v>
      </c>
      <c r="H27" s="1" t="s">
        <v>16</v>
      </c>
      <c r="I27" s="1" t="s">
        <v>17</v>
      </c>
      <c r="J27" s="7">
        <v>63000</v>
      </c>
    </row>
    <row r="28" spans="3:10" x14ac:dyDescent="0.25">
      <c r="C28" s="1" t="s">
        <v>14</v>
      </c>
      <c r="D28" s="1">
        <v>-34.495333000000002</v>
      </c>
      <c r="E28" s="1">
        <v>150.92058299999999</v>
      </c>
      <c r="F28" s="1">
        <v>218</v>
      </c>
      <c r="G28" s="1" t="s">
        <v>23</v>
      </c>
      <c r="H28" s="1" t="s">
        <v>24</v>
      </c>
      <c r="I28" s="1" t="s">
        <v>584</v>
      </c>
      <c r="J28" s="8">
        <v>0</v>
      </c>
    </row>
    <row r="29" spans="3:10" x14ac:dyDescent="0.25">
      <c r="C29" s="1" t="s">
        <v>14</v>
      </c>
      <c r="D29" s="1">
        <v>-34.043083000000003</v>
      </c>
      <c r="E29" s="1">
        <v>151.212333</v>
      </c>
      <c r="F29" s="1">
        <v>1728</v>
      </c>
      <c r="G29" s="1" t="s">
        <v>23</v>
      </c>
      <c r="H29" s="1" t="s">
        <v>24</v>
      </c>
      <c r="I29" s="1" t="s">
        <v>17</v>
      </c>
      <c r="J29" s="7">
        <v>220000</v>
      </c>
    </row>
    <row r="30" spans="3:10" x14ac:dyDescent="0.25">
      <c r="C30" s="1" t="s">
        <v>14</v>
      </c>
      <c r="D30" s="1">
        <v>-34.563682999999997</v>
      </c>
      <c r="E30" s="1">
        <v>150.87365</v>
      </c>
      <c r="F30" s="1">
        <v>211</v>
      </c>
      <c r="G30" s="1" t="s">
        <v>23</v>
      </c>
      <c r="H30" s="1" t="s">
        <v>121</v>
      </c>
      <c r="I30" s="1" t="s">
        <v>30</v>
      </c>
      <c r="J30" s="7">
        <v>71000</v>
      </c>
    </row>
    <row r="31" spans="3:10" x14ac:dyDescent="0.25">
      <c r="C31" s="1" t="s">
        <v>14</v>
      </c>
      <c r="D31" s="1">
        <v>-28.822133000000001</v>
      </c>
      <c r="E31" s="1">
        <v>153.60838000000001</v>
      </c>
      <c r="F31" s="1">
        <v>590</v>
      </c>
      <c r="G31" s="1" t="s">
        <v>125</v>
      </c>
      <c r="H31" s="1" t="s">
        <v>52</v>
      </c>
      <c r="I31" s="1" t="s">
        <v>17</v>
      </c>
      <c r="J31" s="7">
        <v>26300</v>
      </c>
    </row>
    <row r="32" spans="3:10" x14ac:dyDescent="0.25">
      <c r="C32" s="1" t="s">
        <v>14</v>
      </c>
      <c r="D32" s="1">
        <v>-35.377699999999997</v>
      </c>
      <c r="E32" s="1">
        <v>150.469167</v>
      </c>
      <c r="F32" s="1">
        <v>446</v>
      </c>
      <c r="G32" s="1" t="s">
        <v>111</v>
      </c>
      <c r="H32" s="1" t="s">
        <v>16</v>
      </c>
      <c r="I32" s="1" t="s">
        <v>17</v>
      </c>
      <c r="J32" s="7">
        <v>21000</v>
      </c>
    </row>
    <row r="33" spans="3:10" x14ac:dyDescent="0.25">
      <c r="C33" s="1" t="s">
        <v>14</v>
      </c>
      <c r="D33" s="1">
        <v>-33.857185000000001</v>
      </c>
      <c r="E33" s="1">
        <v>151.28605200000001</v>
      </c>
      <c r="F33" s="1">
        <v>1688</v>
      </c>
      <c r="G33" s="1" t="s">
        <v>23</v>
      </c>
      <c r="H33" s="1" t="s">
        <v>70</v>
      </c>
      <c r="I33" s="1" t="s">
        <v>71</v>
      </c>
      <c r="J33" s="8">
        <v>3500</v>
      </c>
    </row>
    <row r="34" spans="3:10" x14ac:dyDescent="0.25">
      <c r="C34" s="1" t="s">
        <v>14</v>
      </c>
      <c r="D34" s="1">
        <v>-33.698050000000002</v>
      </c>
      <c r="E34" s="1">
        <v>151.31188299999999</v>
      </c>
      <c r="F34" s="1">
        <v>1784</v>
      </c>
      <c r="G34" s="1" t="s">
        <v>23</v>
      </c>
      <c r="H34" s="1" t="s">
        <v>134</v>
      </c>
      <c r="I34" s="1" t="s">
        <v>30</v>
      </c>
      <c r="J34" s="7">
        <v>53000</v>
      </c>
    </row>
    <row r="35" spans="3:10" x14ac:dyDescent="0.25">
      <c r="C35" s="1" t="s">
        <v>14</v>
      </c>
      <c r="D35" s="1">
        <v>-33.476843000000002</v>
      </c>
      <c r="E35" s="1">
        <v>151.44138799999999</v>
      </c>
      <c r="F35" s="1">
        <v>1802</v>
      </c>
      <c r="G35" s="1" t="s">
        <v>103</v>
      </c>
      <c r="H35" s="1" t="s">
        <v>24</v>
      </c>
      <c r="I35" s="1" t="s">
        <v>30</v>
      </c>
      <c r="J35" s="7">
        <v>170000</v>
      </c>
    </row>
    <row r="36" spans="3:10" x14ac:dyDescent="0.25">
      <c r="C36" s="1" t="s">
        <v>14</v>
      </c>
      <c r="D36" s="1">
        <v>-33.384366999999997</v>
      </c>
      <c r="E36" s="1">
        <v>151.486467</v>
      </c>
      <c r="F36" s="1">
        <v>1942</v>
      </c>
      <c r="G36" s="1" t="s">
        <v>103</v>
      </c>
      <c r="H36" s="1" t="s">
        <v>141</v>
      </c>
      <c r="I36" s="1" t="s">
        <v>105</v>
      </c>
      <c r="J36" s="8">
        <v>120000</v>
      </c>
    </row>
    <row r="37" spans="3:10" x14ac:dyDescent="0.25">
      <c r="C37" s="1" t="s">
        <v>14</v>
      </c>
      <c r="D37" s="1">
        <v>-29.420279000000001</v>
      </c>
      <c r="E37" s="1">
        <v>153.348073</v>
      </c>
      <c r="F37" s="1">
        <v>1659</v>
      </c>
      <c r="G37" s="1" t="s">
        <v>85</v>
      </c>
      <c r="H37" s="1" t="s">
        <v>35</v>
      </c>
      <c r="I37" s="1" t="s">
        <v>17</v>
      </c>
      <c r="J37" s="7">
        <v>9500</v>
      </c>
    </row>
    <row r="38" spans="3:10" x14ac:dyDescent="0.25">
      <c r="C38" s="1" t="s">
        <v>147</v>
      </c>
      <c r="D38" s="1">
        <v>-12.459168</v>
      </c>
      <c r="E38" s="1">
        <v>130.91301899999999</v>
      </c>
      <c r="F38" s="1" t="s">
        <v>148</v>
      </c>
      <c r="G38" s="1" t="s">
        <v>149</v>
      </c>
      <c r="H38" s="1" t="s">
        <v>150</v>
      </c>
      <c r="I38" s="1" t="s">
        <v>151</v>
      </c>
      <c r="J38" s="7">
        <v>1400</v>
      </c>
    </row>
    <row r="39" spans="3:10" x14ac:dyDescent="0.25">
      <c r="C39" s="1" t="s">
        <v>147</v>
      </c>
      <c r="D39" s="1">
        <v>-12.047480999999999</v>
      </c>
      <c r="E39" s="1">
        <v>135.59287800000001</v>
      </c>
      <c r="F39" s="1" t="s">
        <v>156</v>
      </c>
      <c r="G39" s="1" t="s">
        <v>149</v>
      </c>
      <c r="H39" s="1"/>
      <c r="I39" s="1"/>
      <c r="J39" s="7">
        <v>2100</v>
      </c>
    </row>
    <row r="40" spans="3:10" x14ac:dyDescent="0.25">
      <c r="C40" s="1" t="s">
        <v>147</v>
      </c>
      <c r="D40" s="1">
        <v>-12.3589</v>
      </c>
      <c r="E40" s="1">
        <v>130.91059999999999</v>
      </c>
      <c r="F40" s="1" t="s">
        <v>160</v>
      </c>
      <c r="G40" s="1" t="s">
        <v>149</v>
      </c>
      <c r="H40" s="1" t="s">
        <v>161</v>
      </c>
      <c r="I40" s="1" t="s">
        <v>151</v>
      </c>
      <c r="J40" s="7">
        <v>56000</v>
      </c>
    </row>
    <row r="41" spans="3:10" x14ac:dyDescent="0.25">
      <c r="C41" s="1" t="s">
        <v>147</v>
      </c>
      <c r="D41" s="1">
        <v>-12.4015</v>
      </c>
      <c r="E41" s="1">
        <v>130.82230000000001</v>
      </c>
      <c r="F41" s="1" t="s">
        <v>165</v>
      </c>
      <c r="G41" s="1" t="s">
        <v>149</v>
      </c>
      <c r="H41" s="1" t="s">
        <v>166</v>
      </c>
      <c r="I41" s="1" t="s">
        <v>167</v>
      </c>
      <c r="J41" s="7">
        <v>33000</v>
      </c>
    </row>
    <row r="42" spans="3:10" x14ac:dyDescent="0.25">
      <c r="C42" s="1" t="s">
        <v>147</v>
      </c>
      <c r="D42" s="1">
        <v>-12.42051</v>
      </c>
      <c r="E42" s="1">
        <v>130.845</v>
      </c>
      <c r="F42" s="1" t="s">
        <v>171</v>
      </c>
      <c r="G42" s="1" t="s">
        <v>149</v>
      </c>
      <c r="H42" s="1" t="s">
        <v>166</v>
      </c>
      <c r="I42" s="1" t="s">
        <v>167</v>
      </c>
      <c r="J42" s="7">
        <v>33000</v>
      </c>
    </row>
    <row r="43" spans="3:10" x14ac:dyDescent="0.25">
      <c r="C43" s="1" t="s">
        <v>147</v>
      </c>
      <c r="D43" s="1">
        <v>-12.03668</v>
      </c>
      <c r="E43" s="1">
        <v>134.22954999999999</v>
      </c>
      <c r="F43" s="1" t="s">
        <v>174</v>
      </c>
      <c r="G43" s="1" t="s">
        <v>149</v>
      </c>
      <c r="H43" s="1"/>
      <c r="I43" s="1"/>
      <c r="J43" s="7">
        <v>2300</v>
      </c>
    </row>
    <row r="44" spans="3:10" x14ac:dyDescent="0.25">
      <c r="C44" s="1" t="s">
        <v>147</v>
      </c>
      <c r="D44" s="1">
        <v>-11.430289999999999</v>
      </c>
      <c r="E44" s="1">
        <v>130.68297999999999</v>
      </c>
      <c r="F44" s="1" t="s">
        <v>178</v>
      </c>
      <c r="G44" s="1" t="s">
        <v>149</v>
      </c>
      <c r="H44" s="1"/>
      <c r="I44" s="1"/>
      <c r="J44" s="8"/>
    </row>
    <row r="45" spans="3:10" x14ac:dyDescent="0.25">
      <c r="C45" s="1" t="s">
        <v>147</v>
      </c>
      <c r="D45" s="1">
        <v>-12.113602999999999</v>
      </c>
      <c r="E45" s="1">
        <v>134.91842500000001</v>
      </c>
      <c r="F45" s="1" t="s">
        <v>181</v>
      </c>
      <c r="G45" s="1" t="s">
        <v>149</v>
      </c>
      <c r="H45" s="1"/>
      <c r="I45" s="1"/>
      <c r="J45" s="8"/>
    </row>
    <row r="46" spans="3:10" x14ac:dyDescent="0.25">
      <c r="C46" s="1" t="s">
        <v>147</v>
      </c>
      <c r="D46" s="1">
        <v>-13.771056</v>
      </c>
      <c r="E46" s="1">
        <v>136.20167599999999</v>
      </c>
      <c r="F46" s="1" t="s">
        <v>184</v>
      </c>
      <c r="G46" s="1" t="s">
        <v>149</v>
      </c>
      <c r="H46" s="1"/>
      <c r="I46" s="1"/>
      <c r="J46" s="8"/>
    </row>
    <row r="47" spans="3:10" x14ac:dyDescent="0.25">
      <c r="C47" s="1" t="s">
        <v>147</v>
      </c>
      <c r="D47" s="1">
        <v>-11.1388</v>
      </c>
      <c r="E47" s="1">
        <v>132.57836</v>
      </c>
      <c r="F47" s="1" t="s">
        <v>187</v>
      </c>
      <c r="G47" s="1" t="s">
        <v>149</v>
      </c>
      <c r="H47" s="1"/>
      <c r="I47" s="1"/>
      <c r="J47" s="8"/>
    </row>
    <row r="48" spans="3:10" x14ac:dyDescent="0.25">
      <c r="C48" s="1" t="s">
        <v>147</v>
      </c>
      <c r="D48" s="1">
        <v>-12.5037</v>
      </c>
      <c r="E48" s="1">
        <v>130.94861</v>
      </c>
      <c r="F48" s="1" t="s">
        <v>190</v>
      </c>
      <c r="G48" s="1" t="s">
        <v>149</v>
      </c>
      <c r="H48" s="1" t="s">
        <v>191</v>
      </c>
      <c r="I48" s="1" t="s">
        <v>151</v>
      </c>
      <c r="J48" s="7">
        <v>36800</v>
      </c>
    </row>
    <row r="49" spans="3:10" x14ac:dyDescent="0.25">
      <c r="C49" s="1" t="s">
        <v>147</v>
      </c>
      <c r="D49" s="1">
        <v>-11.413302</v>
      </c>
      <c r="E49" s="1">
        <v>130.41923399999999</v>
      </c>
      <c r="F49" s="1" t="s">
        <v>195</v>
      </c>
      <c r="G49" s="1" t="s">
        <v>149</v>
      </c>
      <c r="H49" s="1"/>
      <c r="I49" s="1"/>
      <c r="J49" s="8"/>
    </row>
    <row r="50" spans="3:10" x14ac:dyDescent="0.25">
      <c r="C50" s="1" t="s">
        <v>147</v>
      </c>
      <c r="D50" s="1">
        <v>-11.661289999999999</v>
      </c>
      <c r="E50" s="1">
        <v>133.40197000000001</v>
      </c>
      <c r="F50" s="1" t="s">
        <v>198</v>
      </c>
      <c r="G50" s="1" t="s">
        <v>149</v>
      </c>
      <c r="H50" s="1"/>
      <c r="I50" s="1"/>
      <c r="J50" s="8"/>
    </row>
    <row r="51" spans="3:10" x14ac:dyDescent="0.25">
      <c r="C51" s="1" t="s">
        <v>147</v>
      </c>
      <c r="D51" s="1">
        <v>-11.75034</v>
      </c>
      <c r="E51" s="1">
        <v>130.62814</v>
      </c>
      <c r="F51" s="1" t="s">
        <v>200</v>
      </c>
      <c r="G51" s="1" t="s">
        <v>149</v>
      </c>
      <c r="H51" s="1"/>
      <c r="I51" s="1"/>
      <c r="J51" s="8"/>
    </row>
    <row r="52" spans="3:10" x14ac:dyDescent="0.25">
      <c r="C52" s="1" t="s">
        <v>147</v>
      </c>
      <c r="D52" s="1">
        <v>-12.262541000000001</v>
      </c>
      <c r="E52" s="1">
        <v>136.901749</v>
      </c>
      <c r="F52" s="1" t="s">
        <v>202</v>
      </c>
      <c r="G52" s="1" t="s">
        <v>149</v>
      </c>
      <c r="H52" s="1"/>
      <c r="I52" s="1"/>
      <c r="J52" s="8"/>
    </row>
    <row r="53" spans="3:10" x14ac:dyDescent="0.25">
      <c r="C53" s="1" t="s">
        <v>205</v>
      </c>
      <c r="D53" s="1">
        <v>-27.71162</v>
      </c>
      <c r="E53" s="1">
        <v>153.22953000000001</v>
      </c>
      <c r="F53" s="1" t="s">
        <v>206</v>
      </c>
      <c r="G53" s="1" t="s">
        <v>207</v>
      </c>
      <c r="H53" s="1" t="s">
        <v>161</v>
      </c>
      <c r="I53" s="1" t="s">
        <v>17</v>
      </c>
      <c r="J53" s="7">
        <v>60000</v>
      </c>
    </row>
    <row r="54" spans="3:10" x14ac:dyDescent="0.25">
      <c r="C54" s="1" t="s">
        <v>205</v>
      </c>
      <c r="D54" s="1">
        <v>-20.025449999999999</v>
      </c>
      <c r="E54" s="1">
        <v>148.26532</v>
      </c>
      <c r="F54" s="1" t="s">
        <v>213</v>
      </c>
      <c r="G54" s="1" t="s">
        <v>214</v>
      </c>
      <c r="H54" s="1" t="s">
        <v>215</v>
      </c>
      <c r="I54" s="1" t="s">
        <v>30</v>
      </c>
      <c r="J54" s="7">
        <v>9500</v>
      </c>
    </row>
    <row r="55" spans="3:10" x14ac:dyDescent="0.25">
      <c r="C55" s="1" t="s">
        <v>205</v>
      </c>
      <c r="D55" s="1">
        <v>-27.586919999999999</v>
      </c>
      <c r="E55" s="1">
        <v>152.81226000000001</v>
      </c>
      <c r="F55" s="1" t="s">
        <v>219</v>
      </c>
      <c r="G55" s="1" t="s">
        <v>220</v>
      </c>
      <c r="H55" s="1" t="s">
        <v>215</v>
      </c>
      <c r="I55" s="1" t="s">
        <v>30</v>
      </c>
      <c r="J55" s="7">
        <v>101000</v>
      </c>
    </row>
    <row r="56" spans="3:10" x14ac:dyDescent="0.25">
      <c r="C56" s="1" t="s">
        <v>205</v>
      </c>
      <c r="D56" s="1">
        <v>-27.14847</v>
      </c>
      <c r="E56" s="1">
        <v>153.03355999999999</v>
      </c>
      <c r="F56" s="1" t="s">
        <v>225</v>
      </c>
      <c r="G56" s="1" t="s">
        <v>226</v>
      </c>
      <c r="H56" s="1" t="s">
        <v>74</v>
      </c>
      <c r="I56" s="1" t="s">
        <v>30</v>
      </c>
      <c r="J56" s="8">
        <v>45909</v>
      </c>
    </row>
    <row r="57" spans="3:10" x14ac:dyDescent="0.25">
      <c r="C57" s="1" t="s">
        <v>205</v>
      </c>
      <c r="D57" s="1">
        <v>-27.09525</v>
      </c>
      <c r="E57" s="1">
        <v>152.97011000000001</v>
      </c>
      <c r="F57" s="1" t="s">
        <v>225</v>
      </c>
      <c r="G57" s="1" t="s">
        <v>226</v>
      </c>
      <c r="H57" s="1" t="s">
        <v>74</v>
      </c>
      <c r="I57" s="1" t="s">
        <v>30</v>
      </c>
      <c r="J57" s="8">
        <v>58253</v>
      </c>
    </row>
    <row r="58" spans="3:10" x14ac:dyDescent="0.25">
      <c r="C58" s="1" t="s">
        <v>205</v>
      </c>
      <c r="D58" s="1">
        <v>-20.2653</v>
      </c>
      <c r="E58" s="1">
        <v>148.6936</v>
      </c>
      <c r="F58" s="1" t="s">
        <v>233</v>
      </c>
      <c r="G58" s="1" t="s">
        <v>214</v>
      </c>
      <c r="H58" s="1" t="s">
        <v>234</v>
      </c>
      <c r="I58" s="1" t="s">
        <v>17</v>
      </c>
      <c r="J58" s="7">
        <v>5700</v>
      </c>
    </row>
    <row r="59" spans="3:10" x14ac:dyDescent="0.25">
      <c r="C59" s="1" t="s">
        <v>205</v>
      </c>
      <c r="D59" s="1">
        <v>-27.51698</v>
      </c>
      <c r="E59" s="1">
        <v>153.1968</v>
      </c>
      <c r="F59" s="1" t="s">
        <v>237</v>
      </c>
      <c r="G59" s="1" t="s">
        <v>238</v>
      </c>
      <c r="H59" s="1" t="s">
        <v>239</v>
      </c>
      <c r="I59" s="1" t="s">
        <v>17</v>
      </c>
      <c r="J59" s="7">
        <v>20000</v>
      </c>
    </row>
    <row r="60" spans="3:10" x14ac:dyDescent="0.25">
      <c r="C60" s="1" t="s">
        <v>205</v>
      </c>
      <c r="D60" s="1">
        <v>-27.60202</v>
      </c>
      <c r="E60" s="1">
        <v>152.90602999999999</v>
      </c>
      <c r="F60" s="1" t="s">
        <v>219</v>
      </c>
      <c r="G60" s="1" t="s">
        <v>220</v>
      </c>
      <c r="H60" s="1" t="s">
        <v>244</v>
      </c>
      <c r="I60" s="1" t="s">
        <v>30</v>
      </c>
      <c r="J60" s="7">
        <v>23000</v>
      </c>
    </row>
    <row r="61" spans="3:10" x14ac:dyDescent="0.25">
      <c r="C61" s="1" t="s">
        <v>205</v>
      </c>
      <c r="D61" s="1">
        <v>-19.28838</v>
      </c>
      <c r="E61" s="1">
        <v>146.864</v>
      </c>
      <c r="F61" s="1" t="s">
        <v>248</v>
      </c>
      <c r="G61" s="1" t="s">
        <v>249</v>
      </c>
      <c r="H61" s="1" t="s">
        <v>250</v>
      </c>
      <c r="I61" s="1" t="s">
        <v>17</v>
      </c>
      <c r="J61" s="7">
        <v>126000</v>
      </c>
    </row>
    <row r="62" spans="3:10" x14ac:dyDescent="0.25">
      <c r="C62" s="1" t="s">
        <v>205</v>
      </c>
      <c r="D62" s="1">
        <v>-26.578769999999999</v>
      </c>
      <c r="E62" s="1">
        <v>153.06701000000001</v>
      </c>
      <c r="F62" s="1" t="s">
        <v>225</v>
      </c>
      <c r="G62" s="1" t="s">
        <v>226</v>
      </c>
      <c r="H62" s="1" t="s">
        <v>255</v>
      </c>
      <c r="I62" s="1" t="s">
        <v>30</v>
      </c>
      <c r="J62" s="8">
        <v>26578</v>
      </c>
    </row>
    <row r="63" spans="3:10" x14ac:dyDescent="0.25">
      <c r="C63" s="1" t="s">
        <v>205</v>
      </c>
      <c r="D63" s="1">
        <v>-27.93403</v>
      </c>
      <c r="E63" s="1">
        <v>153.42633000000001</v>
      </c>
      <c r="F63" s="1" t="s">
        <v>258</v>
      </c>
      <c r="G63" s="1" t="s">
        <v>259</v>
      </c>
      <c r="H63" s="1" t="s">
        <v>260</v>
      </c>
      <c r="I63" s="1" t="s">
        <v>17</v>
      </c>
      <c r="J63" s="7">
        <v>360000</v>
      </c>
    </row>
    <row r="64" spans="3:10" x14ac:dyDescent="0.25">
      <c r="C64" s="1" t="s">
        <v>205</v>
      </c>
      <c r="D64" s="1">
        <v>-24.85209</v>
      </c>
      <c r="E64" s="1">
        <v>152.36568</v>
      </c>
      <c r="F64" s="1" t="s">
        <v>266</v>
      </c>
      <c r="G64" s="1" t="s">
        <v>267</v>
      </c>
      <c r="H64" s="1" t="s">
        <v>268</v>
      </c>
      <c r="I64" s="1" t="s">
        <v>30</v>
      </c>
      <c r="J64" s="7">
        <v>40000</v>
      </c>
    </row>
    <row r="65" spans="3:10" x14ac:dyDescent="0.25">
      <c r="C65" s="1" t="s">
        <v>205</v>
      </c>
      <c r="D65" s="1">
        <v>-16.990839999999999</v>
      </c>
      <c r="E65" s="1">
        <v>145.76284000000001</v>
      </c>
      <c r="F65" s="1" t="s">
        <v>273</v>
      </c>
      <c r="G65" s="1" t="s">
        <v>274</v>
      </c>
      <c r="H65" s="1" t="s">
        <v>275</v>
      </c>
      <c r="I65" s="1" t="s">
        <v>17</v>
      </c>
      <c r="J65" s="7">
        <v>25800</v>
      </c>
    </row>
    <row r="66" spans="3:10" x14ac:dyDescent="0.25">
      <c r="C66" s="1" t="s">
        <v>205</v>
      </c>
      <c r="D66" s="1">
        <v>-27.935735000000001</v>
      </c>
      <c r="E66" s="1">
        <v>153.428719</v>
      </c>
      <c r="F66" s="1" t="s">
        <v>258</v>
      </c>
      <c r="G66" s="1" t="s">
        <v>259</v>
      </c>
      <c r="H66" s="1" t="s">
        <v>250</v>
      </c>
      <c r="I66" s="1" t="s">
        <v>17</v>
      </c>
      <c r="J66" s="7">
        <v>91000</v>
      </c>
    </row>
    <row r="67" spans="3:10" x14ac:dyDescent="0.25">
      <c r="C67" s="1" t="s">
        <v>205</v>
      </c>
      <c r="D67" s="1">
        <v>-25.263999999999999</v>
      </c>
      <c r="E67" s="1">
        <v>152.8098</v>
      </c>
      <c r="F67" s="1" t="s">
        <v>283</v>
      </c>
      <c r="G67" s="1" t="s">
        <v>284</v>
      </c>
      <c r="H67" s="1" t="s">
        <v>285</v>
      </c>
      <c r="I67" s="1" t="s">
        <v>30</v>
      </c>
      <c r="J67" s="7">
        <v>25670</v>
      </c>
    </row>
    <row r="68" spans="3:10" x14ac:dyDescent="0.25">
      <c r="C68" s="1" t="s">
        <v>205</v>
      </c>
      <c r="D68" s="1">
        <v>-27.50534</v>
      </c>
      <c r="E68" s="1">
        <v>153.01344</v>
      </c>
      <c r="F68" s="1" t="s">
        <v>219</v>
      </c>
      <c r="G68" s="1" t="s">
        <v>220</v>
      </c>
      <c r="H68" s="1" t="s">
        <v>290</v>
      </c>
      <c r="I68" s="1" t="s">
        <v>30</v>
      </c>
      <c r="J68" s="7">
        <v>15000</v>
      </c>
    </row>
    <row r="69" spans="3:10" x14ac:dyDescent="0.25">
      <c r="C69" s="1" t="s">
        <v>205</v>
      </c>
      <c r="D69" s="1">
        <v>-27.436900000000001</v>
      </c>
      <c r="E69" s="1">
        <v>153.11750000000001</v>
      </c>
      <c r="F69" s="1" t="s">
        <v>219</v>
      </c>
      <c r="G69" s="1" t="s">
        <v>220</v>
      </c>
      <c r="H69" s="1" t="s">
        <v>294</v>
      </c>
      <c r="I69" s="1" t="s">
        <v>30</v>
      </c>
      <c r="J69" s="7">
        <v>53250</v>
      </c>
    </row>
    <row r="70" spans="3:10" x14ac:dyDescent="0.25">
      <c r="C70" s="1" t="s">
        <v>205</v>
      </c>
      <c r="D70" s="1">
        <v>-23.84</v>
      </c>
      <c r="E70" s="1">
        <v>151.22059999999999</v>
      </c>
      <c r="F70" s="1" t="s">
        <v>298</v>
      </c>
      <c r="G70" s="1" t="s">
        <v>299</v>
      </c>
      <c r="H70" s="1" t="s">
        <v>70</v>
      </c>
      <c r="I70" s="1" t="s">
        <v>30</v>
      </c>
      <c r="J70" s="7">
        <v>56680</v>
      </c>
    </row>
    <row r="71" spans="3:10" x14ac:dyDescent="0.25">
      <c r="C71" s="1" t="s">
        <v>205</v>
      </c>
      <c r="D71" s="1">
        <v>-27.590699999999998</v>
      </c>
      <c r="E71" s="1">
        <v>152.88829000000001</v>
      </c>
      <c r="F71" s="1" t="s">
        <v>219</v>
      </c>
      <c r="G71" s="1" t="s">
        <v>220</v>
      </c>
      <c r="H71" s="1" t="s">
        <v>303</v>
      </c>
      <c r="I71" s="1" t="s">
        <v>30</v>
      </c>
      <c r="J71" s="7">
        <v>88000</v>
      </c>
    </row>
    <row r="72" spans="3:10" x14ac:dyDescent="0.25">
      <c r="C72" s="1" t="s">
        <v>205</v>
      </c>
      <c r="D72" s="1">
        <v>-17.535969999999999</v>
      </c>
      <c r="E72" s="1">
        <v>146.06156999999999</v>
      </c>
      <c r="F72" s="1" t="s">
        <v>307</v>
      </c>
      <c r="G72" s="1" t="s">
        <v>308</v>
      </c>
      <c r="H72" s="1" t="s">
        <v>309</v>
      </c>
      <c r="I72" s="1" t="s">
        <v>17</v>
      </c>
      <c r="J72" s="7">
        <v>9600</v>
      </c>
    </row>
    <row r="73" spans="3:10" x14ac:dyDescent="0.25">
      <c r="C73" s="1" t="s">
        <v>205</v>
      </c>
      <c r="D73" s="1">
        <v>-27.540099999999999</v>
      </c>
      <c r="E73" s="1">
        <v>152.83445</v>
      </c>
      <c r="F73" s="1" t="s">
        <v>219</v>
      </c>
      <c r="G73" s="1" t="s">
        <v>220</v>
      </c>
      <c r="H73" s="1" t="s">
        <v>314</v>
      </c>
      <c r="I73" s="1" t="s">
        <v>30</v>
      </c>
      <c r="J73" s="7">
        <v>3900</v>
      </c>
    </row>
    <row r="74" spans="3:10" x14ac:dyDescent="0.25">
      <c r="C74" s="1" t="s">
        <v>205</v>
      </c>
      <c r="D74" s="1">
        <v>-26.730678000000001</v>
      </c>
      <c r="E74" s="1">
        <v>153.143303</v>
      </c>
      <c r="F74" s="1" t="s">
        <v>225</v>
      </c>
      <c r="G74" s="1" t="s">
        <v>226</v>
      </c>
      <c r="H74" s="1" t="s">
        <v>318</v>
      </c>
      <c r="I74" s="1" t="s">
        <v>30</v>
      </c>
      <c r="J74" s="8">
        <v>117293</v>
      </c>
    </row>
    <row r="75" spans="3:10" x14ac:dyDescent="0.25">
      <c r="C75" s="1" t="s">
        <v>205</v>
      </c>
      <c r="D75" s="1">
        <v>-26.730709999999998</v>
      </c>
      <c r="E75" s="1">
        <v>153.14376999999999</v>
      </c>
      <c r="F75" s="1" t="s">
        <v>225</v>
      </c>
      <c r="G75" s="1" t="s">
        <v>226</v>
      </c>
      <c r="H75" s="1" t="s">
        <v>150</v>
      </c>
      <c r="I75" s="1" t="s">
        <v>30</v>
      </c>
      <c r="J75" s="8">
        <v>12925</v>
      </c>
    </row>
    <row r="76" spans="3:10" x14ac:dyDescent="0.25">
      <c r="C76" s="1" t="s">
        <v>205</v>
      </c>
      <c r="D76" s="1">
        <v>-27.687100000000001</v>
      </c>
      <c r="E76" s="1">
        <v>153.20339999999999</v>
      </c>
      <c r="F76" s="1" t="s">
        <v>206</v>
      </c>
      <c r="G76" s="1" t="s">
        <v>207</v>
      </c>
      <c r="H76" s="1" t="s">
        <v>323</v>
      </c>
      <c r="I76" s="1" t="s">
        <v>30</v>
      </c>
      <c r="J76" s="7">
        <v>335000</v>
      </c>
    </row>
    <row r="77" spans="3:10" x14ac:dyDescent="0.25">
      <c r="C77" s="1" t="s">
        <v>205</v>
      </c>
      <c r="D77" s="1">
        <v>-18.52356</v>
      </c>
      <c r="E77" s="1">
        <v>146.32809</v>
      </c>
      <c r="F77" s="1" t="s">
        <v>327</v>
      </c>
      <c r="G77" s="1" t="s">
        <v>328</v>
      </c>
      <c r="H77" s="1" t="s">
        <v>941</v>
      </c>
      <c r="I77" s="1" t="s">
        <v>30</v>
      </c>
      <c r="J77" s="7">
        <v>1700</v>
      </c>
    </row>
    <row r="78" spans="3:10" x14ac:dyDescent="0.25">
      <c r="C78" s="1" t="s">
        <v>205</v>
      </c>
      <c r="D78" s="1">
        <v>-27.37799</v>
      </c>
      <c r="E78" s="1">
        <v>153.16025999999999</v>
      </c>
      <c r="F78" s="1" t="s">
        <v>219</v>
      </c>
      <c r="G78" s="1" t="s">
        <v>220</v>
      </c>
      <c r="H78" s="1" t="s">
        <v>334</v>
      </c>
      <c r="I78" s="1" t="s">
        <v>30</v>
      </c>
      <c r="J78" s="7">
        <v>807000</v>
      </c>
    </row>
    <row r="79" spans="3:10" x14ac:dyDescent="0.25">
      <c r="C79" s="1" t="s">
        <v>205</v>
      </c>
      <c r="D79" s="1">
        <v>-21.021609999999999</v>
      </c>
      <c r="E79" s="1">
        <v>149.13172</v>
      </c>
      <c r="F79" s="1" t="s">
        <v>339</v>
      </c>
      <c r="G79" s="1" t="s">
        <v>340</v>
      </c>
      <c r="H79" s="1" t="s">
        <v>191</v>
      </c>
      <c r="I79" s="1" t="s">
        <v>17</v>
      </c>
      <c r="J79" s="7">
        <v>18600</v>
      </c>
    </row>
    <row r="80" spans="3:10" x14ac:dyDescent="0.25">
      <c r="C80" s="1" t="s">
        <v>205</v>
      </c>
      <c r="D80" s="1">
        <v>-21.205729999999999</v>
      </c>
      <c r="E80" s="1">
        <v>149.12504999999999</v>
      </c>
      <c r="F80" s="1" t="s">
        <v>339</v>
      </c>
      <c r="G80" s="1" t="s">
        <v>340</v>
      </c>
      <c r="H80" s="1" t="s">
        <v>70</v>
      </c>
      <c r="I80" s="1" t="s">
        <v>17</v>
      </c>
      <c r="J80" s="7">
        <v>69800</v>
      </c>
    </row>
    <row r="81" spans="3:10" x14ac:dyDescent="0.25">
      <c r="C81" s="1" t="s">
        <v>205</v>
      </c>
      <c r="D81" s="1">
        <v>-16.827100000000002</v>
      </c>
      <c r="E81" s="1">
        <v>145.70909</v>
      </c>
      <c r="F81" s="1" t="s">
        <v>273</v>
      </c>
      <c r="G81" s="1" t="s">
        <v>274</v>
      </c>
      <c r="H81" s="1" t="s">
        <v>346</v>
      </c>
      <c r="I81" s="1" t="s">
        <v>17</v>
      </c>
      <c r="J81" s="7">
        <v>55400</v>
      </c>
    </row>
    <row r="82" spans="3:10" x14ac:dyDescent="0.25">
      <c r="C82" s="1" t="s">
        <v>205</v>
      </c>
      <c r="D82" s="1">
        <v>-26.639579999999999</v>
      </c>
      <c r="E82" s="1">
        <v>153.06081</v>
      </c>
      <c r="F82" s="1" t="s">
        <v>225</v>
      </c>
      <c r="G82" s="1" t="s">
        <v>226</v>
      </c>
      <c r="H82" s="1" t="s">
        <v>318</v>
      </c>
      <c r="I82" s="1" t="s">
        <v>30</v>
      </c>
      <c r="J82" s="8">
        <v>107922</v>
      </c>
    </row>
    <row r="83" spans="3:10" x14ac:dyDescent="0.25">
      <c r="C83" s="1" t="s">
        <v>205</v>
      </c>
      <c r="D83" s="1">
        <v>-25.519690000000001</v>
      </c>
      <c r="E83" s="1">
        <v>152.726</v>
      </c>
      <c r="F83" s="1" t="s">
        <v>283</v>
      </c>
      <c r="G83" s="1" t="s">
        <v>284</v>
      </c>
      <c r="H83" s="1" t="s">
        <v>351</v>
      </c>
      <c r="I83" s="1" t="s">
        <v>30</v>
      </c>
      <c r="J83" s="7">
        <v>27200</v>
      </c>
    </row>
    <row r="84" spans="3:10" x14ac:dyDescent="0.25">
      <c r="C84" s="1" t="s">
        <v>205</v>
      </c>
      <c r="D84" s="1">
        <v>-27.93601</v>
      </c>
      <c r="E84" s="1">
        <v>153.42948000000001</v>
      </c>
      <c r="F84" s="1" t="s">
        <v>258</v>
      </c>
      <c r="G84" s="1" t="s">
        <v>259</v>
      </c>
      <c r="H84" s="1" t="s">
        <v>355</v>
      </c>
      <c r="I84" s="1" t="s">
        <v>17</v>
      </c>
      <c r="J84" s="7">
        <v>150000</v>
      </c>
    </row>
    <row r="85" spans="3:10" x14ac:dyDescent="0.25">
      <c r="C85" s="1" t="s">
        <v>205</v>
      </c>
      <c r="D85" s="1">
        <v>-24.864519999999999</v>
      </c>
      <c r="E85" s="1">
        <v>152.31683000000001</v>
      </c>
      <c r="F85" s="1" t="s">
        <v>266</v>
      </c>
      <c r="G85" s="1" t="s">
        <v>267</v>
      </c>
      <c r="H85" s="1" t="s">
        <v>359</v>
      </c>
      <c r="I85" s="1" t="s">
        <v>17</v>
      </c>
      <c r="J85" s="7">
        <v>14000</v>
      </c>
    </row>
    <row r="86" spans="3:10" x14ac:dyDescent="0.25">
      <c r="C86" s="1" t="s">
        <v>205</v>
      </c>
      <c r="D86" s="1">
        <v>-19.247599999999998</v>
      </c>
      <c r="E86" s="1">
        <v>146.74879999999999</v>
      </c>
      <c r="F86" s="1" t="s">
        <v>248</v>
      </c>
      <c r="G86" s="1" t="s">
        <v>249</v>
      </c>
      <c r="H86" s="1" t="s">
        <v>363</v>
      </c>
      <c r="I86" s="1" t="s">
        <v>17</v>
      </c>
      <c r="J86" s="7">
        <v>106000</v>
      </c>
    </row>
    <row r="87" spans="3:10" x14ac:dyDescent="0.25">
      <c r="C87" s="1" t="s">
        <v>205</v>
      </c>
      <c r="D87" s="1">
        <v>-27.270610000000001</v>
      </c>
      <c r="E87" s="1">
        <v>152.99808999999999</v>
      </c>
      <c r="F87" s="1" t="s">
        <v>225</v>
      </c>
      <c r="G87" s="1" t="s">
        <v>226</v>
      </c>
      <c r="H87" s="1" t="s">
        <v>367</v>
      </c>
      <c r="I87" s="1" t="s">
        <v>30</v>
      </c>
      <c r="J87" s="8">
        <v>128341</v>
      </c>
    </row>
    <row r="88" spans="3:10" x14ac:dyDescent="0.25">
      <c r="C88" s="1" t="s">
        <v>205</v>
      </c>
      <c r="D88" s="1">
        <v>-26.639465000000001</v>
      </c>
      <c r="E88" s="1">
        <v>153.06037000000001</v>
      </c>
      <c r="F88" s="1" t="s">
        <v>225</v>
      </c>
      <c r="G88" s="1" t="s">
        <v>226</v>
      </c>
      <c r="H88" s="1" t="s">
        <v>370</v>
      </c>
      <c r="I88" s="1" t="s">
        <v>30</v>
      </c>
      <c r="J88" s="8">
        <v>43708</v>
      </c>
    </row>
    <row r="89" spans="3:10" x14ac:dyDescent="0.25">
      <c r="C89" s="1" t="s">
        <v>205</v>
      </c>
      <c r="D89" s="1">
        <v>-23.3782</v>
      </c>
      <c r="E89" s="1">
        <v>150.51830000000001</v>
      </c>
      <c r="F89" s="1" t="s">
        <v>373</v>
      </c>
      <c r="G89" s="1" t="s">
        <v>374</v>
      </c>
      <c r="H89" s="1" t="s">
        <v>375</v>
      </c>
      <c r="I89" s="1" t="s">
        <v>17</v>
      </c>
      <c r="J89" s="7">
        <v>42000</v>
      </c>
    </row>
    <row r="90" spans="3:10" x14ac:dyDescent="0.25">
      <c r="C90" s="1" t="s">
        <v>205</v>
      </c>
      <c r="D90" s="1">
        <v>-27.544630000000002</v>
      </c>
      <c r="E90" s="1">
        <v>152.9736</v>
      </c>
      <c r="F90" s="1" t="s">
        <v>219</v>
      </c>
      <c r="G90" s="1" t="s">
        <v>220</v>
      </c>
      <c r="H90" s="1" t="s">
        <v>380</v>
      </c>
      <c r="I90" s="1" t="s">
        <v>381</v>
      </c>
      <c r="J90" s="7">
        <v>310000</v>
      </c>
    </row>
    <row r="91" spans="3:10" x14ac:dyDescent="0.25">
      <c r="C91" s="1" t="s">
        <v>205</v>
      </c>
      <c r="D91" s="1">
        <v>-16.493449999999999</v>
      </c>
      <c r="E91" s="1">
        <v>145.45983000000001</v>
      </c>
      <c r="F91" s="1" t="s">
        <v>385</v>
      </c>
      <c r="G91" s="1" t="s">
        <v>386</v>
      </c>
      <c r="H91" s="1" t="s">
        <v>387</v>
      </c>
      <c r="I91" s="1" t="s">
        <v>17</v>
      </c>
      <c r="J91" s="8">
        <v>5582</v>
      </c>
    </row>
    <row r="92" spans="3:10" x14ac:dyDescent="0.25">
      <c r="C92" s="1" t="s">
        <v>205</v>
      </c>
      <c r="D92" s="1">
        <v>-25.312539999999998</v>
      </c>
      <c r="E92" s="1">
        <v>152.89785000000001</v>
      </c>
      <c r="F92" s="1" t="s">
        <v>283</v>
      </c>
      <c r="G92" s="1" t="s">
        <v>284</v>
      </c>
      <c r="H92" s="1" t="s">
        <v>391</v>
      </c>
      <c r="I92" s="1" t="s">
        <v>30</v>
      </c>
      <c r="J92" s="7">
        <v>32700</v>
      </c>
    </row>
    <row r="93" spans="3:10" x14ac:dyDescent="0.25">
      <c r="C93" s="1" t="s">
        <v>205</v>
      </c>
      <c r="D93" s="1">
        <v>-27.250129999999999</v>
      </c>
      <c r="E93" s="1">
        <v>153.06895</v>
      </c>
      <c r="F93" s="1" t="s">
        <v>225</v>
      </c>
      <c r="G93" s="1" t="s">
        <v>226</v>
      </c>
      <c r="H93" s="1" t="s">
        <v>395</v>
      </c>
      <c r="I93" s="1" t="s">
        <v>30</v>
      </c>
      <c r="J93" s="8">
        <v>60332</v>
      </c>
    </row>
    <row r="94" spans="3:10" x14ac:dyDescent="0.25">
      <c r="C94" s="1" t="s">
        <v>205</v>
      </c>
      <c r="D94" s="1">
        <v>-27.330010000000001</v>
      </c>
      <c r="E94" s="1">
        <v>153.07320000000001</v>
      </c>
      <c r="F94" s="1" t="s">
        <v>219</v>
      </c>
      <c r="G94" s="1" t="s">
        <v>220</v>
      </c>
      <c r="H94" s="1" t="s">
        <v>363</v>
      </c>
      <c r="I94" s="1" t="s">
        <v>30</v>
      </c>
      <c r="J94" s="7">
        <v>99900</v>
      </c>
    </row>
    <row r="95" spans="3:10" x14ac:dyDescent="0.25">
      <c r="C95" s="1" t="s">
        <v>205</v>
      </c>
      <c r="D95" s="1">
        <v>-23.3932</v>
      </c>
      <c r="E95" s="1">
        <v>150.52959999999999</v>
      </c>
      <c r="F95" s="1" t="s">
        <v>373</v>
      </c>
      <c r="G95" s="1" t="s">
        <v>374</v>
      </c>
      <c r="H95" s="1" t="s">
        <v>375</v>
      </c>
      <c r="I95" s="1" t="s">
        <v>17</v>
      </c>
      <c r="J95" s="7">
        <v>19000</v>
      </c>
    </row>
    <row r="96" spans="3:10" x14ac:dyDescent="0.25">
      <c r="C96" s="1" t="s">
        <v>205</v>
      </c>
      <c r="D96" s="1">
        <v>-23.904699999999998</v>
      </c>
      <c r="E96" s="1">
        <v>151.2996</v>
      </c>
      <c r="F96" s="1" t="s">
        <v>298</v>
      </c>
      <c r="G96" s="1" t="s">
        <v>299</v>
      </c>
      <c r="H96" s="1" t="s">
        <v>161</v>
      </c>
      <c r="I96" s="1" t="s">
        <v>30</v>
      </c>
      <c r="J96" s="8">
        <v>0</v>
      </c>
    </row>
    <row r="97" spans="3:10" x14ac:dyDescent="0.25">
      <c r="C97" s="1" t="s">
        <v>205</v>
      </c>
      <c r="D97" s="1">
        <v>-16.96163</v>
      </c>
      <c r="E97" s="1">
        <v>145.76835</v>
      </c>
      <c r="F97" s="1" t="s">
        <v>273</v>
      </c>
      <c r="G97" s="1" t="s">
        <v>274</v>
      </c>
      <c r="H97" s="1" t="s">
        <v>407</v>
      </c>
      <c r="I97" s="1" t="s">
        <v>17</v>
      </c>
      <c r="J97" s="7">
        <v>89000</v>
      </c>
    </row>
    <row r="98" spans="3:10" x14ac:dyDescent="0.25">
      <c r="C98" s="1" t="s">
        <v>205</v>
      </c>
      <c r="D98" s="1">
        <v>-27.484089999999998</v>
      </c>
      <c r="E98" s="1">
        <v>153.18853999999999</v>
      </c>
      <c r="F98" s="1" t="s">
        <v>237</v>
      </c>
      <c r="G98" s="1" t="s">
        <v>238</v>
      </c>
      <c r="H98" s="1" t="s">
        <v>239</v>
      </c>
      <c r="I98" s="1" t="s">
        <v>17</v>
      </c>
      <c r="J98" s="7">
        <v>40000</v>
      </c>
    </row>
    <row r="99" spans="3:10" x14ac:dyDescent="0.25">
      <c r="C99" s="1" t="s">
        <v>205</v>
      </c>
      <c r="D99" s="1">
        <v>-25.917580000000001</v>
      </c>
      <c r="E99" s="1">
        <v>152.99360999999999</v>
      </c>
      <c r="F99" s="1" t="s">
        <v>411</v>
      </c>
      <c r="G99" s="1" t="s">
        <v>412</v>
      </c>
      <c r="H99" s="1" t="s">
        <v>413</v>
      </c>
      <c r="I99" s="1" t="s">
        <v>30</v>
      </c>
      <c r="J99" s="7">
        <v>2200</v>
      </c>
    </row>
    <row r="100" spans="3:10" x14ac:dyDescent="0.25">
      <c r="C100" s="1" t="s">
        <v>205</v>
      </c>
      <c r="D100" s="1">
        <v>-27.579712000000001</v>
      </c>
      <c r="E100" s="1">
        <v>153.29122000000001</v>
      </c>
      <c r="F100" s="1" t="s">
        <v>237</v>
      </c>
      <c r="G100" s="1" t="s">
        <v>238</v>
      </c>
      <c r="H100" s="1" t="s">
        <v>417</v>
      </c>
      <c r="I100" s="1" t="s">
        <v>17</v>
      </c>
      <c r="J100" s="7">
        <v>31000</v>
      </c>
    </row>
    <row r="101" spans="3:10" x14ac:dyDescent="0.25">
      <c r="C101" s="1" t="s">
        <v>205</v>
      </c>
      <c r="D101" s="1">
        <v>-27.581226999999998</v>
      </c>
      <c r="E101" s="1">
        <v>152.895006</v>
      </c>
      <c r="F101" s="1" t="s">
        <v>219</v>
      </c>
      <c r="G101" s="1" t="s">
        <v>220</v>
      </c>
      <c r="H101" s="1" t="s">
        <v>421</v>
      </c>
      <c r="I101" s="1" t="s">
        <v>381</v>
      </c>
      <c r="J101" s="7">
        <v>36000</v>
      </c>
    </row>
    <row r="102" spans="3:10" x14ac:dyDescent="0.25">
      <c r="C102" s="1" t="s">
        <v>205</v>
      </c>
      <c r="D102" s="1">
        <v>-23.360779999999998</v>
      </c>
      <c r="E102" s="1">
        <v>150.49501000000001</v>
      </c>
      <c r="F102" s="1" t="s">
        <v>373</v>
      </c>
      <c r="G102" s="1" t="s">
        <v>374</v>
      </c>
      <c r="H102" s="1" t="s">
        <v>375</v>
      </c>
      <c r="I102" s="1" t="s">
        <v>17</v>
      </c>
      <c r="J102" s="7">
        <v>6200</v>
      </c>
    </row>
    <row r="103" spans="3:10" x14ac:dyDescent="0.25">
      <c r="C103" s="1" t="s">
        <v>205</v>
      </c>
      <c r="D103" s="1">
        <v>-27.415330000000001</v>
      </c>
      <c r="E103" s="1">
        <v>153.16896</v>
      </c>
      <c r="F103" s="1" t="s">
        <v>219</v>
      </c>
      <c r="G103" s="1" t="s">
        <v>220</v>
      </c>
      <c r="H103" s="1" t="s">
        <v>428</v>
      </c>
      <c r="I103" s="1" t="s">
        <v>30</v>
      </c>
      <c r="J103" s="7">
        <v>49000</v>
      </c>
    </row>
    <row r="104" spans="3:10" x14ac:dyDescent="0.25">
      <c r="C104" s="1" t="s">
        <v>433</v>
      </c>
      <c r="D104" s="1">
        <v>-34.725963999999998</v>
      </c>
      <c r="E104" s="1">
        <v>138.46749299999999</v>
      </c>
      <c r="F104" s="1" t="s">
        <v>434</v>
      </c>
      <c r="G104" s="1" t="s">
        <v>435</v>
      </c>
      <c r="H104" s="1" t="s">
        <v>436</v>
      </c>
      <c r="I104" s="1" t="s">
        <v>17</v>
      </c>
      <c r="J104" s="7">
        <v>59250</v>
      </c>
    </row>
    <row r="105" spans="3:10" x14ac:dyDescent="0.25">
      <c r="C105" s="1" t="s">
        <v>433</v>
      </c>
      <c r="D105" s="1">
        <v>-34.725963999999998</v>
      </c>
      <c r="E105" s="1">
        <v>138.46722700000001</v>
      </c>
      <c r="F105" s="1" t="s">
        <v>434</v>
      </c>
      <c r="G105" s="1" t="s">
        <v>435</v>
      </c>
      <c r="H105" s="1" t="s">
        <v>442</v>
      </c>
      <c r="I105" s="1" t="s">
        <v>30</v>
      </c>
      <c r="J105" s="7">
        <v>434000</v>
      </c>
    </row>
    <row r="106" spans="3:10" x14ac:dyDescent="0.25">
      <c r="C106" s="1" t="s">
        <v>433</v>
      </c>
      <c r="D106" s="1">
        <v>-35.125866000000002</v>
      </c>
      <c r="E106" s="1">
        <v>138.46234699999999</v>
      </c>
      <c r="F106" s="1" t="s">
        <v>447</v>
      </c>
      <c r="G106" s="1" t="s">
        <v>435</v>
      </c>
      <c r="H106" s="1" t="s">
        <v>448</v>
      </c>
      <c r="I106" s="1" t="s">
        <v>17</v>
      </c>
      <c r="J106" s="7">
        <v>171700</v>
      </c>
    </row>
    <row r="107" spans="3:10" x14ac:dyDescent="0.25">
      <c r="C107" s="1" t="s">
        <v>433</v>
      </c>
      <c r="D107" s="1">
        <v>-35.126477999999999</v>
      </c>
      <c r="E107" s="1">
        <v>138.46554599999999</v>
      </c>
      <c r="F107" s="1" t="s">
        <v>447</v>
      </c>
      <c r="G107" s="1" t="s">
        <v>435</v>
      </c>
      <c r="H107" s="1" t="s">
        <v>448</v>
      </c>
      <c r="I107" s="1" t="s">
        <v>17</v>
      </c>
      <c r="J107" s="7">
        <v>171700</v>
      </c>
    </row>
    <row r="108" spans="3:10" x14ac:dyDescent="0.25">
      <c r="C108" s="1" t="s">
        <v>433</v>
      </c>
      <c r="D108" s="1">
        <v>-38.050679000000002</v>
      </c>
      <c r="E108" s="1">
        <v>140.64961700000001</v>
      </c>
      <c r="F108" s="1" t="s">
        <v>453</v>
      </c>
      <c r="G108" s="1" t="s">
        <v>435</v>
      </c>
      <c r="H108" s="1" t="s">
        <v>244</v>
      </c>
      <c r="I108" s="1" t="s">
        <v>30</v>
      </c>
      <c r="J108" s="7">
        <v>29500</v>
      </c>
    </row>
    <row r="109" spans="3:10" x14ac:dyDescent="0.25">
      <c r="C109" s="1" t="s">
        <v>433</v>
      </c>
      <c r="D109" s="1">
        <v>-34.963132999999999</v>
      </c>
      <c r="E109" s="1">
        <v>138.50393</v>
      </c>
      <c r="F109" s="1" t="s">
        <v>457</v>
      </c>
      <c r="G109" s="1" t="s">
        <v>435</v>
      </c>
      <c r="H109" s="1" t="s">
        <v>458</v>
      </c>
      <c r="I109" s="1" t="s">
        <v>17</v>
      </c>
      <c r="J109" s="7">
        <v>250000</v>
      </c>
    </row>
    <row r="110" spans="3:10" x14ac:dyDescent="0.25">
      <c r="C110" s="1" t="s">
        <v>433</v>
      </c>
      <c r="D110" s="1">
        <v>-32.535429999999998</v>
      </c>
      <c r="E110" s="1">
        <v>137.77948799999999</v>
      </c>
      <c r="F110" s="1" t="s">
        <v>463</v>
      </c>
      <c r="G110" s="1" t="s">
        <v>435</v>
      </c>
      <c r="H110" s="1" t="s">
        <v>464</v>
      </c>
      <c r="I110" s="1" t="s">
        <v>30</v>
      </c>
      <c r="J110" s="7">
        <v>13950</v>
      </c>
    </row>
    <row r="111" spans="3:10" x14ac:dyDescent="0.25">
      <c r="C111" s="1" t="s">
        <v>433</v>
      </c>
      <c r="D111" s="1">
        <v>-34.750681999999998</v>
      </c>
      <c r="E111" s="1">
        <v>135.89514</v>
      </c>
      <c r="F111" s="1" t="s">
        <v>468</v>
      </c>
      <c r="G111" s="1" t="s">
        <v>435</v>
      </c>
      <c r="H111" s="1" t="s">
        <v>469</v>
      </c>
      <c r="I111" s="1" t="s">
        <v>30</v>
      </c>
      <c r="J111" s="7">
        <v>16300</v>
      </c>
    </row>
    <row r="112" spans="3:10" x14ac:dyDescent="0.25">
      <c r="C112" s="1" t="s">
        <v>433</v>
      </c>
      <c r="D112" s="1">
        <v>-33.182087000000003</v>
      </c>
      <c r="E112" s="1">
        <v>137.967354</v>
      </c>
      <c r="F112" s="1" t="s">
        <v>473</v>
      </c>
      <c r="G112" s="1" t="s">
        <v>435</v>
      </c>
      <c r="H112" s="1" t="s">
        <v>474</v>
      </c>
      <c r="I112" s="1" t="s">
        <v>30</v>
      </c>
      <c r="J112" s="7">
        <v>14250</v>
      </c>
    </row>
    <row r="113" spans="3:10" x14ac:dyDescent="0.25">
      <c r="C113" s="1" t="s">
        <v>433</v>
      </c>
      <c r="D113" s="1">
        <v>-33.058160000000001</v>
      </c>
      <c r="E113" s="1">
        <v>137.55265499999999</v>
      </c>
      <c r="F113" s="1" t="s">
        <v>478</v>
      </c>
      <c r="G113" s="1" t="s">
        <v>435</v>
      </c>
      <c r="H113" s="1" t="s">
        <v>479</v>
      </c>
      <c r="I113" s="1" t="s">
        <v>30</v>
      </c>
      <c r="J113" s="7">
        <v>21970</v>
      </c>
    </row>
    <row r="114" spans="3:10" x14ac:dyDescent="0.25">
      <c r="C114" s="1" t="s">
        <v>483</v>
      </c>
      <c r="D114" s="1">
        <v>-41.838105800000001</v>
      </c>
      <c r="E114" s="1">
        <v>148.25806779999999</v>
      </c>
      <c r="F114" s="1" t="s">
        <v>484</v>
      </c>
      <c r="G114" s="1" t="s">
        <v>485</v>
      </c>
      <c r="H114" s="1" t="s">
        <v>486</v>
      </c>
      <c r="I114" s="1" t="s">
        <v>30</v>
      </c>
      <c r="J114" s="8">
        <v>950</v>
      </c>
    </row>
    <row r="115" spans="3:10" x14ac:dyDescent="0.25">
      <c r="C115" s="1" t="s">
        <v>483</v>
      </c>
      <c r="D115" s="1">
        <v>-43.015799000000001</v>
      </c>
      <c r="E115" s="1">
        <v>147.32957200000001</v>
      </c>
      <c r="F115" s="1" t="s">
        <v>491</v>
      </c>
      <c r="G115" s="1" t="s">
        <v>485</v>
      </c>
      <c r="H115" s="1" t="s">
        <v>492</v>
      </c>
      <c r="I115" s="1" t="s">
        <v>30</v>
      </c>
      <c r="J115" s="7">
        <v>22350</v>
      </c>
    </row>
    <row r="116" spans="3:10" x14ac:dyDescent="0.25">
      <c r="C116" s="1" t="s">
        <v>483</v>
      </c>
      <c r="D116" s="1">
        <v>-40.927535399999996</v>
      </c>
      <c r="E116" s="1">
        <v>145.61761630000001</v>
      </c>
      <c r="F116" s="1" t="s">
        <v>496</v>
      </c>
      <c r="G116" s="1" t="s">
        <v>485</v>
      </c>
      <c r="H116" s="1" t="s">
        <v>497</v>
      </c>
      <c r="I116" s="1" t="s">
        <v>17</v>
      </c>
      <c r="J116" s="8">
        <v>270</v>
      </c>
    </row>
    <row r="117" spans="3:10" x14ac:dyDescent="0.25">
      <c r="C117" s="1" t="s">
        <v>483</v>
      </c>
      <c r="D117" s="1">
        <v>-42.743270000000003</v>
      </c>
      <c r="E117" s="1">
        <v>147.239205</v>
      </c>
      <c r="F117" s="1" t="s">
        <v>501</v>
      </c>
      <c r="G117" s="1" t="s">
        <v>485</v>
      </c>
      <c r="H117" s="1" t="s">
        <v>925</v>
      </c>
      <c r="I117" s="1" t="s">
        <v>30</v>
      </c>
      <c r="J117" s="7">
        <v>11100</v>
      </c>
    </row>
    <row r="118" spans="3:10" x14ac:dyDescent="0.25">
      <c r="C118" s="1" t="s">
        <v>483</v>
      </c>
      <c r="D118" s="1">
        <v>-40.979509</v>
      </c>
      <c r="E118" s="1">
        <v>147.38577100000001</v>
      </c>
      <c r="F118" s="1" t="s">
        <v>506</v>
      </c>
      <c r="G118" s="1" t="s">
        <v>485</v>
      </c>
      <c r="H118" s="1" t="s">
        <v>507</v>
      </c>
      <c r="I118" s="1" t="s">
        <v>30</v>
      </c>
      <c r="J118" s="7">
        <v>1500</v>
      </c>
    </row>
    <row r="119" spans="3:10" x14ac:dyDescent="0.25">
      <c r="C119" s="1" t="s">
        <v>483</v>
      </c>
      <c r="D119" s="1">
        <v>-42.837566799999998</v>
      </c>
      <c r="E119" s="1">
        <v>147.5140404</v>
      </c>
      <c r="F119" s="1" t="s">
        <v>512</v>
      </c>
      <c r="G119" s="1" t="s">
        <v>485</v>
      </c>
      <c r="H119" s="1" t="s">
        <v>513</v>
      </c>
      <c r="I119" s="1" t="s">
        <v>17</v>
      </c>
      <c r="J119" s="7">
        <v>2450</v>
      </c>
    </row>
    <row r="120" spans="3:10" x14ac:dyDescent="0.25">
      <c r="C120" s="1" t="s">
        <v>483</v>
      </c>
      <c r="D120" s="1">
        <v>-42.808878200000002</v>
      </c>
      <c r="E120" s="1">
        <v>147.25929439999999</v>
      </c>
      <c r="F120" s="1" t="s">
        <v>517</v>
      </c>
      <c r="G120" s="1" t="s">
        <v>485</v>
      </c>
      <c r="H120" s="1" t="s">
        <v>518</v>
      </c>
      <c r="I120" s="1" t="s">
        <v>30</v>
      </c>
      <c r="J120" s="7">
        <v>18800</v>
      </c>
    </row>
    <row r="121" spans="3:10" x14ac:dyDescent="0.25">
      <c r="C121" s="1" t="s">
        <v>483</v>
      </c>
      <c r="D121" s="1">
        <v>-39.933022899999997</v>
      </c>
      <c r="E121" s="1">
        <v>143.8355263</v>
      </c>
      <c r="F121" s="1" t="s">
        <v>522</v>
      </c>
      <c r="G121" s="1" t="s">
        <v>485</v>
      </c>
      <c r="H121" s="1" t="s">
        <v>523</v>
      </c>
      <c r="I121" s="1" t="s">
        <v>30</v>
      </c>
      <c r="J121" s="8">
        <v>700</v>
      </c>
    </row>
    <row r="122" spans="3:10" x14ac:dyDescent="0.25">
      <c r="C122" s="1" t="s">
        <v>483</v>
      </c>
      <c r="D122" s="1">
        <v>-43.1686294</v>
      </c>
      <c r="E122" s="1">
        <v>147.09164100000001</v>
      </c>
      <c r="F122" s="1" t="s">
        <v>528</v>
      </c>
      <c r="G122" s="1" t="s">
        <v>485</v>
      </c>
      <c r="H122" s="1" t="s">
        <v>529</v>
      </c>
      <c r="I122" s="1" t="s">
        <v>30</v>
      </c>
      <c r="J122" s="7">
        <v>1550</v>
      </c>
    </row>
    <row r="123" spans="3:10" x14ac:dyDescent="0.25">
      <c r="C123" s="1" t="s">
        <v>483</v>
      </c>
      <c r="D123" s="1">
        <v>-43.315851000000002</v>
      </c>
      <c r="E123" s="1">
        <v>147.03339500000001</v>
      </c>
      <c r="F123" s="1" t="s">
        <v>533</v>
      </c>
      <c r="G123" s="1" t="s">
        <v>485</v>
      </c>
      <c r="H123" s="1" t="s">
        <v>534</v>
      </c>
      <c r="I123" s="1" t="s">
        <v>30</v>
      </c>
      <c r="J123" s="8">
        <v>850</v>
      </c>
    </row>
    <row r="124" spans="3:10" x14ac:dyDescent="0.25">
      <c r="C124" s="1" t="s">
        <v>483</v>
      </c>
      <c r="D124" s="1">
        <v>-42.152935999999997</v>
      </c>
      <c r="E124" s="1">
        <v>145.31120000000001</v>
      </c>
      <c r="F124" s="1" t="s">
        <v>539</v>
      </c>
      <c r="G124" s="1" t="s">
        <v>485</v>
      </c>
      <c r="H124" s="1" t="s">
        <v>540</v>
      </c>
      <c r="I124" s="1" t="s">
        <v>30</v>
      </c>
      <c r="J124" s="8">
        <v>700</v>
      </c>
    </row>
    <row r="125" spans="3:10" x14ac:dyDescent="0.25">
      <c r="C125" s="1" t="s">
        <v>483</v>
      </c>
      <c r="D125" s="1">
        <v>-43.054599000000003</v>
      </c>
      <c r="E125" s="1">
        <v>147.26883599999999</v>
      </c>
      <c r="F125" s="1" t="s">
        <v>544</v>
      </c>
      <c r="G125" s="1" t="s">
        <v>485</v>
      </c>
      <c r="H125" s="1" t="s">
        <v>545</v>
      </c>
      <c r="I125" s="1" t="s">
        <v>30</v>
      </c>
      <c r="J125" s="8">
        <v>364</v>
      </c>
    </row>
    <row r="126" spans="3:10" x14ac:dyDescent="0.25">
      <c r="C126" s="1" t="s">
        <v>483</v>
      </c>
      <c r="D126" s="1">
        <v>-41.127335000000002</v>
      </c>
      <c r="E126" s="1">
        <v>146.83146099999999</v>
      </c>
      <c r="F126" s="1" t="s">
        <v>549</v>
      </c>
      <c r="G126" s="1" t="s">
        <v>485</v>
      </c>
      <c r="H126" s="1" t="s">
        <v>550</v>
      </c>
      <c r="I126" s="1" t="s">
        <v>30</v>
      </c>
      <c r="J126" s="7">
        <v>6700</v>
      </c>
    </row>
    <row r="127" spans="3:10" x14ac:dyDescent="0.25">
      <c r="C127" s="1" t="s">
        <v>483</v>
      </c>
      <c r="D127" s="1">
        <v>-41.438054000000001</v>
      </c>
      <c r="E127" s="1">
        <v>147.16999799999999</v>
      </c>
      <c r="F127" s="1" t="s">
        <v>554</v>
      </c>
      <c r="G127" s="1" t="s">
        <v>485</v>
      </c>
      <c r="H127" s="1" t="s">
        <v>555</v>
      </c>
      <c r="I127" s="1" t="s">
        <v>30</v>
      </c>
      <c r="J127" s="7">
        <v>10500</v>
      </c>
    </row>
    <row r="128" spans="3:10" x14ac:dyDescent="0.25">
      <c r="C128" s="1" t="s">
        <v>483</v>
      </c>
      <c r="D128" s="1">
        <v>-42.877707000000001</v>
      </c>
      <c r="E128" s="1">
        <v>147.34124</v>
      </c>
      <c r="F128" s="1" t="s">
        <v>559</v>
      </c>
      <c r="G128" s="1" t="s">
        <v>485</v>
      </c>
      <c r="H128" s="1" t="s">
        <v>560</v>
      </c>
      <c r="I128" s="1" t="s">
        <v>30</v>
      </c>
      <c r="J128" s="7">
        <v>35700</v>
      </c>
    </row>
    <row r="129" spans="3:10" x14ac:dyDescent="0.25">
      <c r="C129" s="1" t="s">
        <v>483</v>
      </c>
      <c r="D129" s="1">
        <v>-43.025778000000003</v>
      </c>
      <c r="E129" s="1">
        <v>147.278198</v>
      </c>
      <c r="F129" s="1" t="s">
        <v>564</v>
      </c>
      <c r="G129" s="1" t="s">
        <v>485</v>
      </c>
      <c r="H129" s="1" t="s">
        <v>545</v>
      </c>
      <c r="I129" s="1" t="s">
        <v>30</v>
      </c>
      <c r="J129" s="7">
        <v>3900</v>
      </c>
    </row>
    <row r="130" spans="3:10" x14ac:dyDescent="0.25">
      <c r="C130" s="1" t="s">
        <v>483</v>
      </c>
      <c r="D130" s="1">
        <v>-42.793140999999999</v>
      </c>
      <c r="E130" s="1">
        <v>147.56372300000001</v>
      </c>
      <c r="F130" s="1" t="s">
        <v>567</v>
      </c>
      <c r="G130" s="1" t="s">
        <v>485</v>
      </c>
      <c r="H130" s="1" t="s">
        <v>568</v>
      </c>
      <c r="I130" s="1" t="s">
        <v>30</v>
      </c>
      <c r="J130" s="7">
        <v>5750</v>
      </c>
    </row>
    <row r="131" spans="3:10" x14ac:dyDescent="0.25">
      <c r="C131" s="1" t="s">
        <v>483</v>
      </c>
      <c r="D131" s="1">
        <v>-41.397150000000003</v>
      </c>
      <c r="E131" s="1">
        <v>147.11535699999999</v>
      </c>
      <c r="F131" s="1" t="s">
        <v>572</v>
      </c>
      <c r="G131" s="1" t="s">
        <v>485</v>
      </c>
      <c r="H131" s="1" t="s">
        <v>573</v>
      </c>
      <c r="I131" s="1" t="s">
        <v>30</v>
      </c>
      <c r="J131" s="7">
        <v>13100</v>
      </c>
    </row>
    <row r="132" spans="3:10" x14ac:dyDescent="0.25">
      <c r="C132" s="1" t="s">
        <v>483</v>
      </c>
      <c r="D132" s="1">
        <v>-42.571303</v>
      </c>
      <c r="E132" s="1">
        <v>147.90913</v>
      </c>
      <c r="F132" s="1" t="s">
        <v>577</v>
      </c>
      <c r="G132" s="1" t="s">
        <v>485</v>
      </c>
      <c r="H132" s="1" t="s">
        <v>578</v>
      </c>
      <c r="I132" s="1" t="s">
        <v>30</v>
      </c>
      <c r="J132" s="8">
        <v>620</v>
      </c>
    </row>
    <row r="133" spans="3:10" x14ac:dyDescent="0.25">
      <c r="C133" s="1" t="s">
        <v>483</v>
      </c>
      <c r="D133" s="1">
        <v>-41.163200000000003</v>
      </c>
      <c r="E133" s="1">
        <v>146.39240000000001</v>
      </c>
      <c r="F133" s="1" t="s">
        <v>582</v>
      </c>
      <c r="G133" s="1" t="s">
        <v>485</v>
      </c>
      <c r="H133" s="1" t="s">
        <v>583</v>
      </c>
      <c r="I133" s="1" t="s">
        <v>584</v>
      </c>
      <c r="J133" s="7">
        <v>18750</v>
      </c>
    </row>
    <row r="134" spans="3:10" x14ac:dyDescent="0.25">
      <c r="C134" s="1" t="s">
        <v>483</v>
      </c>
      <c r="D134" s="1">
        <v>-43.144300999999999</v>
      </c>
      <c r="E134" s="1">
        <v>147.85839999999999</v>
      </c>
      <c r="F134" s="1" t="s">
        <v>588</v>
      </c>
      <c r="G134" s="1" t="s">
        <v>589</v>
      </c>
      <c r="H134" s="1" t="s">
        <v>590</v>
      </c>
      <c r="I134" s="1" t="s">
        <v>30</v>
      </c>
      <c r="J134" s="7">
        <v>1000</v>
      </c>
    </row>
    <row r="135" spans="3:10" x14ac:dyDescent="0.25">
      <c r="C135" s="1" t="s">
        <v>483</v>
      </c>
      <c r="D135" s="1">
        <v>-41.124623</v>
      </c>
      <c r="E135" s="1">
        <v>146.54108199999999</v>
      </c>
      <c r="F135" s="1" t="s">
        <v>595</v>
      </c>
      <c r="G135" s="1" t="s">
        <v>485</v>
      </c>
      <c r="H135" s="1" t="s">
        <v>596</v>
      </c>
      <c r="I135" s="1" t="s">
        <v>30</v>
      </c>
      <c r="J135" s="7">
        <v>4270</v>
      </c>
    </row>
    <row r="136" spans="3:10" x14ac:dyDescent="0.25">
      <c r="C136" s="1" t="s">
        <v>483</v>
      </c>
      <c r="D136" s="1">
        <v>-42.825574000000003</v>
      </c>
      <c r="E136" s="1">
        <v>147.306624</v>
      </c>
      <c r="F136" s="1" t="s">
        <v>600</v>
      </c>
      <c r="G136" s="1" t="s">
        <v>485</v>
      </c>
      <c r="H136" s="1" t="s">
        <v>601</v>
      </c>
      <c r="I136" s="1" t="s">
        <v>30</v>
      </c>
      <c r="J136" s="7">
        <v>24200</v>
      </c>
    </row>
    <row r="137" spans="3:10" x14ac:dyDescent="0.25">
      <c r="C137" s="1" t="s">
        <v>483</v>
      </c>
      <c r="D137" s="1">
        <v>-42.745337999999997</v>
      </c>
      <c r="E137" s="1">
        <v>147.44352499999999</v>
      </c>
      <c r="F137" s="1" t="s">
        <v>605</v>
      </c>
      <c r="G137" s="1" t="s">
        <v>485</v>
      </c>
      <c r="H137" s="1" t="s">
        <v>545</v>
      </c>
      <c r="I137" s="1" t="s">
        <v>30</v>
      </c>
      <c r="J137" s="8">
        <v>800</v>
      </c>
    </row>
    <row r="138" spans="3:10" x14ac:dyDescent="0.25">
      <c r="C138" s="1" t="s">
        <v>483</v>
      </c>
      <c r="D138" s="1">
        <v>-42.819040000000001</v>
      </c>
      <c r="E138" s="1">
        <v>147.31988699999999</v>
      </c>
      <c r="F138" s="1" t="s">
        <v>610</v>
      </c>
      <c r="G138" s="1" t="s">
        <v>485</v>
      </c>
      <c r="H138" s="1" t="s">
        <v>611</v>
      </c>
      <c r="I138" s="1" t="s">
        <v>30</v>
      </c>
      <c r="J138" s="7">
        <v>3400</v>
      </c>
    </row>
    <row r="139" spans="3:10" x14ac:dyDescent="0.25">
      <c r="C139" s="1" t="s">
        <v>483</v>
      </c>
      <c r="D139" s="1">
        <v>-41.418565000000001</v>
      </c>
      <c r="E139" s="1">
        <v>147.115579</v>
      </c>
      <c r="F139" s="1" t="s">
        <v>615</v>
      </c>
      <c r="G139" s="1" t="s">
        <v>485</v>
      </c>
      <c r="H139" s="1" t="s">
        <v>616</v>
      </c>
      <c r="I139" s="1" t="s">
        <v>30</v>
      </c>
      <c r="J139" s="7">
        <v>6600</v>
      </c>
    </row>
    <row r="140" spans="3:10" x14ac:dyDescent="0.25">
      <c r="C140" s="1" t="s">
        <v>483</v>
      </c>
      <c r="D140" s="1">
        <v>-42.919097999999998</v>
      </c>
      <c r="E140" s="1">
        <v>147.409009</v>
      </c>
      <c r="F140" s="1" t="s">
        <v>620</v>
      </c>
      <c r="G140" s="1" t="s">
        <v>485</v>
      </c>
      <c r="H140" s="1" t="s">
        <v>621</v>
      </c>
      <c r="I140" s="1" t="s">
        <v>17</v>
      </c>
      <c r="J140" s="7">
        <v>10600</v>
      </c>
    </row>
    <row r="141" spans="3:10" x14ac:dyDescent="0.25">
      <c r="C141" s="1" t="s">
        <v>483</v>
      </c>
      <c r="D141" s="1">
        <v>-42.876379999999997</v>
      </c>
      <c r="E141" s="1">
        <v>147.35132200000001</v>
      </c>
      <c r="F141" s="1" t="s">
        <v>625</v>
      </c>
      <c r="G141" s="1" t="s">
        <v>485</v>
      </c>
      <c r="H141" s="1" t="s">
        <v>626</v>
      </c>
      <c r="I141" s="1" t="s">
        <v>30</v>
      </c>
      <c r="J141" s="7">
        <v>29900</v>
      </c>
    </row>
    <row r="142" spans="3:10" x14ac:dyDescent="0.25">
      <c r="C142" s="1" t="s">
        <v>483</v>
      </c>
      <c r="D142" s="1">
        <v>-41.063287000000003</v>
      </c>
      <c r="E142" s="1">
        <v>145.94443699999999</v>
      </c>
      <c r="F142" s="1" t="s">
        <v>630</v>
      </c>
      <c r="G142" s="1" t="s">
        <v>485</v>
      </c>
      <c r="H142" s="1" t="s">
        <v>631</v>
      </c>
      <c r="I142" s="1" t="s">
        <v>17</v>
      </c>
      <c r="J142" s="7">
        <v>19900</v>
      </c>
    </row>
    <row r="143" spans="3:10" x14ac:dyDescent="0.25">
      <c r="C143" s="1" t="s">
        <v>483</v>
      </c>
      <c r="D143" s="1">
        <v>-42.846898000000003</v>
      </c>
      <c r="E143" s="1">
        <v>147.32889299999999</v>
      </c>
      <c r="F143" s="1" t="s">
        <v>635</v>
      </c>
      <c r="G143" s="1" t="s">
        <v>485</v>
      </c>
      <c r="H143" s="1" t="s">
        <v>636</v>
      </c>
      <c r="I143" s="1" t="s">
        <v>17</v>
      </c>
      <c r="J143" s="7">
        <v>17300</v>
      </c>
    </row>
    <row r="144" spans="3:10" x14ac:dyDescent="0.25">
      <c r="C144" s="1" t="s">
        <v>483</v>
      </c>
      <c r="D144" s="1">
        <v>-40.913201000000001</v>
      </c>
      <c r="E144" s="1">
        <v>145.564854</v>
      </c>
      <c r="F144" s="1" t="s">
        <v>640</v>
      </c>
      <c r="G144" s="1" t="s">
        <v>485</v>
      </c>
      <c r="H144" s="1" t="s">
        <v>641</v>
      </c>
      <c r="I144" s="1" t="s">
        <v>17</v>
      </c>
      <c r="J144" s="8">
        <v>450</v>
      </c>
    </row>
    <row r="145" spans="3:10" x14ac:dyDescent="0.25">
      <c r="C145" s="1" t="s">
        <v>483</v>
      </c>
      <c r="D145" s="1">
        <v>-40.823903000000001</v>
      </c>
      <c r="E145" s="1">
        <v>145.10163399999999</v>
      </c>
      <c r="F145" s="1" t="s">
        <v>645</v>
      </c>
      <c r="G145" s="1" t="s">
        <v>485</v>
      </c>
      <c r="H145" s="1" t="s">
        <v>646</v>
      </c>
      <c r="I145" s="1" t="s">
        <v>30</v>
      </c>
      <c r="J145" s="7">
        <v>3900</v>
      </c>
    </row>
    <row r="146" spans="3:10" x14ac:dyDescent="0.25">
      <c r="C146" s="1" t="s">
        <v>483</v>
      </c>
      <c r="D146" s="1">
        <v>-41.025886999999997</v>
      </c>
      <c r="E146" s="1">
        <v>145.805429</v>
      </c>
      <c r="F146" s="1" t="s">
        <v>649</v>
      </c>
      <c r="G146" s="1" t="s">
        <v>485</v>
      </c>
      <c r="H146" s="1" t="s">
        <v>650</v>
      </c>
      <c r="I146" s="1" t="s">
        <v>30</v>
      </c>
      <c r="J146" s="7">
        <v>3900</v>
      </c>
    </row>
    <row r="147" spans="3:10" x14ac:dyDescent="0.25">
      <c r="C147" s="1" t="s">
        <v>483</v>
      </c>
      <c r="D147" s="1">
        <v>-42.793140999999999</v>
      </c>
      <c r="E147" s="1">
        <v>147.56372300000001</v>
      </c>
      <c r="F147" s="1" t="s">
        <v>653</v>
      </c>
      <c r="G147" s="1" t="s">
        <v>485</v>
      </c>
      <c r="H147" s="1" t="s">
        <v>568</v>
      </c>
      <c r="I147" s="1" t="s">
        <v>30</v>
      </c>
      <c r="J147" s="7">
        <v>5750</v>
      </c>
    </row>
    <row r="148" spans="3:10" x14ac:dyDescent="0.25">
      <c r="C148" s="1" t="s">
        <v>483</v>
      </c>
      <c r="D148" s="1">
        <v>-41.323790000000002</v>
      </c>
      <c r="E148" s="1">
        <v>148.26117099999999</v>
      </c>
      <c r="F148" s="1" t="s">
        <v>656</v>
      </c>
      <c r="G148" s="1" t="s">
        <v>485</v>
      </c>
      <c r="H148" s="1" t="s">
        <v>657</v>
      </c>
      <c r="I148" s="1" t="s">
        <v>17</v>
      </c>
      <c r="J148" s="7">
        <v>1450</v>
      </c>
    </row>
    <row r="149" spans="3:10" x14ac:dyDescent="0.25">
      <c r="C149" s="1" t="s">
        <v>483</v>
      </c>
      <c r="D149" s="1">
        <v>-40.749471999999997</v>
      </c>
      <c r="E149" s="1">
        <v>145.29735600000001</v>
      </c>
      <c r="F149" s="1" t="s">
        <v>661</v>
      </c>
      <c r="G149" s="1" t="s">
        <v>485</v>
      </c>
      <c r="H149" s="1" t="s">
        <v>662</v>
      </c>
      <c r="I149" s="1" t="s">
        <v>30</v>
      </c>
      <c r="J149" s="8">
        <v>500</v>
      </c>
    </row>
    <row r="150" spans="3:10" x14ac:dyDescent="0.25">
      <c r="C150" s="1" t="s">
        <v>483</v>
      </c>
      <c r="D150" s="1">
        <v>-41.416840000000001</v>
      </c>
      <c r="E150" s="1">
        <v>147.12177700000001</v>
      </c>
      <c r="F150" s="1" t="s">
        <v>666</v>
      </c>
      <c r="G150" s="1" t="s">
        <v>485</v>
      </c>
      <c r="H150" s="1" t="s">
        <v>667</v>
      </c>
      <c r="I150" s="1" t="s">
        <v>30</v>
      </c>
      <c r="J150" s="7">
        <v>22070</v>
      </c>
    </row>
    <row r="151" spans="3:10" x14ac:dyDescent="0.25">
      <c r="C151" s="1" t="s">
        <v>483</v>
      </c>
      <c r="D151" s="1">
        <v>-42.503793000000002</v>
      </c>
      <c r="E151" s="1">
        <v>147.920748</v>
      </c>
      <c r="F151" s="1" t="s">
        <v>671</v>
      </c>
      <c r="G151" s="1" t="s">
        <v>485</v>
      </c>
      <c r="H151" s="1" t="s">
        <v>672</v>
      </c>
      <c r="I151" s="1" t="s">
        <v>30</v>
      </c>
      <c r="J151" s="8">
        <v>900</v>
      </c>
    </row>
    <row r="152" spans="3:10" x14ac:dyDescent="0.25">
      <c r="C152" s="1" t="s">
        <v>483</v>
      </c>
      <c r="D152" s="1">
        <v>-41.166491999999998</v>
      </c>
      <c r="E152" s="1">
        <v>146.25106199999999</v>
      </c>
      <c r="F152" s="1" t="s">
        <v>676</v>
      </c>
      <c r="G152" s="1" t="s">
        <v>485</v>
      </c>
      <c r="H152" s="1" t="s">
        <v>677</v>
      </c>
      <c r="I152" s="1" t="s">
        <v>30</v>
      </c>
      <c r="J152" s="7">
        <v>1700</v>
      </c>
    </row>
    <row r="153" spans="3:10" x14ac:dyDescent="0.25">
      <c r="C153" s="1" t="s">
        <v>483</v>
      </c>
      <c r="D153" s="1">
        <v>-41.141154999999998</v>
      </c>
      <c r="E153" s="1">
        <v>146.16114200000001</v>
      </c>
      <c r="F153" s="1" t="s">
        <v>680</v>
      </c>
      <c r="G153" s="1" t="s">
        <v>485</v>
      </c>
      <c r="H153" s="1" t="s">
        <v>626</v>
      </c>
      <c r="I153" s="1" t="s">
        <v>30</v>
      </c>
      <c r="J153" s="7">
        <v>11200</v>
      </c>
    </row>
    <row r="154" spans="3:10" x14ac:dyDescent="0.25">
      <c r="C154" s="1" t="s">
        <v>483</v>
      </c>
      <c r="D154" s="1">
        <v>-40.995733000000001</v>
      </c>
      <c r="E154" s="1">
        <v>145.759784</v>
      </c>
      <c r="F154" s="1" t="s">
        <v>684</v>
      </c>
      <c r="G154" s="1" t="s">
        <v>485</v>
      </c>
      <c r="H154" s="1" t="s">
        <v>685</v>
      </c>
      <c r="I154" s="1" t="s">
        <v>30</v>
      </c>
      <c r="J154" s="7">
        <v>6100</v>
      </c>
    </row>
    <row r="155" spans="3:10" x14ac:dyDescent="0.25">
      <c r="C155" s="1" t="s">
        <v>690</v>
      </c>
      <c r="D155" s="1">
        <v>-37.872</v>
      </c>
      <c r="E155" s="1">
        <v>144.79</v>
      </c>
      <c r="F155" s="1">
        <v>18010</v>
      </c>
      <c r="G155" s="1" t="s">
        <v>691</v>
      </c>
      <c r="H155" s="1" t="s">
        <v>692</v>
      </c>
      <c r="I155" s="1" t="s">
        <v>17</v>
      </c>
      <c r="J155" s="7">
        <v>100000</v>
      </c>
    </row>
    <row r="156" spans="3:10" x14ac:dyDescent="0.25">
      <c r="C156" s="1" t="s">
        <v>690</v>
      </c>
      <c r="D156" s="1">
        <v>-38.407325</v>
      </c>
      <c r="E156" s="1">
        <v>144.20084900000001</v>
      </c>
      <c r="F156" s="1">
        <v>74369</v>
      </c>
      <c r="G156" s="1" t="s">
        <v>698</v>
      </c>
      <c r="H156" s="1" t="s">
        <v>699</v>
      </c>
      <c r="I156" s="1" t="s">
        <v>17</v>
      </c>
      <c r="J156" s="7">
        <v>3600</v>
      </c>
    </row>
    <row r="157" spans="3:10" x14ac:dyDescent="0.25">
      <c r="C157" s="1" t="s">
        <v>690</v>
      </c>
      <c r="D157" s="1">
        <v>-38.782708</v>
      </c>
      <c r="E157" s="1">
        <v>143.660731</v>
      </c>
      <c r="F157" s="1">
        <v>74369</v>
      </c>
      <c r="G157" s="1" t="s">
        <v>698</v>
      </c>
      <c r="H157" s="1" t="s">
        <v>699</v>
      </c>
      <c r="I157" s="1" t="s">
        <v>17</v>
      </c>
      <c r="J157" s="7">
        <v>2000</v>
      </c>
    </row>
    <row r="158" spans="3:10" x14ac:dyDescent="0.25">
      <c r="C158" s="1" t="s">
        <v>690</v>
      </c>
      <c r="D158" s="1">
        <v>-38.604360800000002</v>
      </c>
      <c r="E158" s="1">
        <v>145.52737809999999</v>
      </c>
      <c r="F158" s="1">
        <v>74240</v>
      </c>
      <c r="G158" s="1" t="s">
        <v>709</v>
      </c>
      <c r="H158" s="1" t="s">
        <v>699</v>
      </c>
      <c r="I158" s="1" t="s">
        <v>30</v>
      </c>
      <c r="J158" s="7">
        <v>9900</v>
      </c>
    </row>
    <row r="159" spans="3:10" x14ac:dyDescent="0.25">
      <c r="C159" s="1" t="s">
        <v>690</v>
      </c>
      <c r="D159" s="1">
        <v>-38.294943000000004</v>
      </c>
      <c r="E159" s="1">
        <v>144.423203</v>
      </c>
      <c r="F159" s="1">
        <v>74369</v>
      </c>
      <c r="G159" s="1" t="s">
        <v>698</v>
      </c>
      <c r="H159" s="1" t="s">
        <v>334</v>
      </c>
      <c r="I159" s="1" t="s">
        <v>17</v>
      </c>
      <c r="J159" s="7">
        <v>245000</v>
      </c>
    </row>
    <row r="160" spans="3:10" x14ac:dyDescent="0.25">
      <c r="C160" s="1" t="s">
        <v>690</v>
      </c>
      <c r="D160" s="1">
        <v>-38.441439000000003</v>
      </c>
      <c r="E160" s="1">
        <v>144.844717</v>
      </c>
      <c r="F160" s="1">
        <v>74284</v>
      </c>
      <c r="G160" s="1" t="s">
        <v>719</v>
      </c>
      <c r="H160" s="1" t="s">
        <v>720</v>
      </c>
      <c r="I160" s="1" t="s">
        <v>17</v>
      </c>
      <c r="J160" s="7">
        <v>1500000</v>
      </c>
    </row>
    <row r="161" spans="3:10" x14ac:dyDescent="0.25">
      <c r="C161" s="1" t="s">
        <v>690</v>
      </c>
      <c r="D161" s="1">
        <v>-38.439970000000002</v>
      </c>
      <c r="E161" s="1">
        <v>144.84825799999999</v>
      </c>
      <c r="F161" s="1">
        <v>74189</v>
      </c>
      <c r="G161" s="1" t="s">
        <v>726</v>
      </c>
      <c r="H161" s="1" t="s">
        <v>727</v>
      </c>
      <c r="I161" s="1" t="s">
        <v>728</v>
      </c>
      <c r="J161" s="7">
        <v>54000</v>
      </c>
    </row>
    <row r="162" spans="3:10" x14ac:dyDescent="0.25">
      <c r="C162" s="1" t="s">
        <v>690</v>
      </c>
      <c r="D162" s="1">
        <v>-38.232824999999998</v>
      </c>
      <c r="E162" s="1">
        <v>147.384186</v>
      </c>
      <c r="F162" s="1">
        <v>73098</v>
      </c>
      <c r="G162" s="1" t="s">
        <v>732</v>
      </c>
      <c r="H162" s="1" t="s">
        <v>234</v>
      </c>
      <c r="I162" s="1" t="s">
        <v>17</v>
      </c>
      <c r="J162" s="7">
        <v>47000</v>
      </c>
    </row>
    <row r="163" spans="3:10" x14ac:dyDescent="0.25">
      <c r="C163" s="1" t="s">
        <v>690</v>
      </c>
      <c r="D163" s="1">
        <v>-38.696083999999999</v>
      </c>
      <c r="E163" s="1">
        <v>146.23671999999999</v>
      </c>
      <c r="F163" s="1">
        <v>74240</v>
      </c>
      <c r="G163" s="1" t="s">
        <v>709</v>
      </c>
      <c r="H163" s="1" t="s">
        <v>737</v>
      </c>
      <c r="I163" s="1" t="s">
        <v>30</v>
      </c>
      <c r="J163" s="8">
        <v>780</v>
      </c>
    </row>
    <row r="164" spans="3:10" x14ac:dyDescent="0.25">
      <c r="C164" s="1" t="s">
        <v>690</v>
      </c>
      <c r="D164" s="1">
        <v>-38.517712299999999</v>
      </c>
      <c r="E164" s="1">
        <v>143.990331</v>
      </c>
      <c r="F164" s="1">
        <v>74369</v>
      </c>
      <c r="G164" s="1" t="s">
        <v>698</v>
      </c>
      <c r="H164" s="1" t="s">
        <v>742</v>
      </c>
      <c r="I164" s="1" t="s">
        <v>17</v>
      </c>
      <c r="J164" s="7">
        <v>1200</v>
      </c>
    </row>
    <row r="165" spans="3:10" x14ac:dyDescent="0.25">
      <c r="C165" s="1" t="s">
        <v>690</v>
      </c>
      <c r="D165" s="1">
        <v>-38.4485831</v>
      </c>
      <c r="E165" s="1">
        <v>147.10260410000001</v>
      </c>
      <c r="F165" s="1">
        <v>74253</v>
      </c>
      <c r="G165" s="1" t="s">
        <v>732</v>
      </c>
      <c r="H165" s="1" t="s">
        <v>234</v>
      </c>
      <c r="I165" s="1" t="s">
        <v>584</v>
      </c>
      <c r="J165" s="8">
        <v>0</v>
      </c>
    </row>
    <row r="166" spans="3:10" x14ac:dyDescent="0.25">
      <c r="C166" s="1" t="s">
        <v>690</v>
      </c>
      <c r="D166" s="1">
        <v>-38.529857</v>
      </c>
      <c r="E166" s="1">
        <v>145.22174100000001</v>
      </c>
      <c r="F166" s="1">
        <v>74366</v>
      </c>
      <c r="G166" s="1" t="s">
        <v>750</v>
      </c>
      <c r="H166" s="1" t="s">
        <v>469</v>
      </c>
      <c r="I166" s="1" t="s">
        <v>17</v>
      </c>
      <c r="J166" s="8">
        <v>14300</v>
      </c>
    </row>
    <row r="167" spans="3:10" x14ac:dyDescent="0.25">
      <c r="C167" s="1" t="s">
        <v>690</v>
      </c>
      <c r="D167" s="1">
        <v>-38.397605660000004</v>
      </c>
      <c r="E167" s="1">
        <v>142.2445026</v>
      </c>
      <c r="F167" s="1">
        <v>73289</v>
      </c>
      <c r="G167" s="1" t="s">
        <v>755</v>
      </c>
      <c r="H167" s="1" t="s">
        <v>756</v>
      </c>
      <c r="I167" s="1" t="s">
        <v>17</v>
      </c>
      <c r="J167" s="8">
        <v>1921</v>
      </c>
    </row>
    <row r="168" spans="3:10" x14ac:dyDescent="0.25">
      <c r="C168" s="1" t="s">
        <v>690</v>
      </c>
      <c r="D168" s="1">
        <v>-38.397671000000003</v>
      </c>
      <c r="E168" s="1">
        <v>142.24448100000001</v>
      </c>
      <c r="F168" s="1">
        <v>73289</v>
      </c>
      <c r="G168" s="1" t="s">
        <v>755</v>
      </c>
      <c r="H168" s="1" t="s">
        <v>761</v>
      </c>
      <c r="I168" s="1" t="s">
        <v>30</v>
      </c>
      <c r="J168" s="8">
        <v>0</v>
      </c>
    </row>
    <row r="169" spans="3:10" x14ac:dyDescent="0.25">
      <c r="C169" s="1" t="s">
        <v>690</v>
      </c>
      <c r="D169" s="1">
        <v>-38.703567</v>
      </c>
      <c r="E169" s="1">
        <v>146.46255500000001</v>
      </c>
      <c r="F169" s="1">
        <v>74240</v>
      </c>
      <c r="G169" s="1" t="s">
        <v>709</v>
      </c>
      <c r="H169" s="1" t="s">
        <v>764</v>
      </c>
      <c r="I169" s="1" t="s">
        <v>30</v>
      </c>
      <c r="J169" s="8">
        <v>262</v>
      </c>
    </row>
    <row r="170" spans="3:10" x14ac:dyDescent="0.25">
      <c r="C170" s="1" t="s">
        <v>690</v>
      </c>
      <c r="D170" s="1">
        <v>-38.383073799999998</v>
      </c>
      <c r="E170" s="1">
        <v>141.59704819999999</v>
      </c>
      <c r="F170" s="1">
        <v>73289</v>
      </c>
      <c r="G170" s="1" t="s">
        <v>755</v>
      </c>
      <c r="H170" s="1" t="s">
        <v>387</v>
      </c>
      <c r="I170" s="1" t="s">
        <v>30</v>
      </c>
      <c r="J170" s="8">
        <v>5114</v>
      </c>
    </row>
    <row r="171" spans="3:10" x14ac:dyDescent="0.25">
      <c r="C171" s="1" t="s">
        <v>690</v>
      </c>
      <c r="D171" s="1">
        <v>-38.675741000000002</v>
      </c>
      <c r="E171" s="1">
        <v>146.339733</v>
      </c>
      <c r="F171" s="1">
        <v>74240</v>
      </c>
      <c r="G171" s="1" t="s">
        <v>709</v>
      </c>
      <c r="H171" s="1" t="s">
        <v>770</v>
      </c>
      <c r="I171" s="1" t="s">
        <v>30</v>
      </c>
      <c r="J171" s="8">
        <v>286</v>
      </c>
    </row>
    <row r="172" spans="3:10" x14ac:dyDescent="0.25">
      <c r="C172" s="1" t="s">
        <v>690</v>
      </c>
      <c r="D172" s="1">
        <v>-38.395698729999999</v>
      </c>
      <c r="E172" s="1">
        <v>142.45707039999999</v>
      </c>
      <c r="F172" s="1">
        <v>73289</v>
      </c>
      <c r="G172" s="1" t="s">
        <v>755</v>
      </c>
      <c r="H172" s="1" t="s">
        <v>775</v>
      </c>
      <c r="I172" s="1" t="s">
        <v>30</v>
      </c>
      <c r="J172" s="7">
        <v>15000</v>
      </c>
    </row>
    <row r="173" spans="3:10" x14ac:dyDescent="0.25">
      <c r="C173" s="1" t="s">
        <v>690</v>
      </c>
      <c r="D173" s="1">
        <v>-38.011268999999999</v>
      </c>
      <c r="E173" s="1">
        <v>144.58182500000001</v>
      </c>
      <c r="F173" s="1">
        <v>74284</v>
      </c>
      <c r="G173" s="1" t="s">
        <v>719</v>
      </c>
      <c r="H173" s="1" t="s">
        <v>778</v>
      </c>
      <c r="I173" s="1" t="s">
        <v>17</v>
      </c>
      <c r="J173" s="7">
        <v>800000</v>
      </c>
    </row>
    <row r="174" spans="3:10" x14ac:dyDescent="0.25">
      <c r="C174" s="1" t="s">
        <v>782</v>
      </c>
      <c r="D174" s="1">
        <v>-31.616790000000002</v>
      </c>
      <c r="E174" s="1">
        <v>115.62425399999999</v>
      </c>
      <c r="F174" s="1" t="s">
        <v>783</v>
      </c>
      <c r="G174" s="1" t="s">
        <v>784</v>
      </c>
      <c r="H174" s="1" t="s">
        <v>785</v>
      </c>
      <c r="I174" s="1" t="s">
        <v>786</v>
      </c>
      <c r="J174" s="7">
        <v>80000</v>
      </c>
    </row>
    <row r="175" spans="3:10" x14ac:dyDescent="0.25">
      <c r="C175" s="1" t="s">
        <v>782</v>
      </c>
      <c r="D175" s="1">
        <v>-31.763110999999999</v>
      </c>
      <c r="E175" s="1">
        <v>115.711619</v>
      </c>
      <c r="F175" s="1" t="s">
        <v>791</v>
      </c>
      <c r="G175" s="1" t="s">
        <v>784</v>
      </c>
      <c r="H175" s="1" t="s">
        <v>792</v>
      </c>
      <c r="I175" s="1" t="s">
        <v>786</v>
      </c>
      <c r="J175" s="7">
        <v>660000</v>
      </c>
    </row>
    <row r="176" spans="3:10" x14ac:dyDescent="0.25">
      <c r="C176" s="1" t="s">
        <v>782</v>
      </c>
      <c r="D176" s="1">
        <v>-33.379339999999999</v>
      </c>
      <c r="E176" s="1">
        <v>115.603853</v>
      </c>
      <c r="F176" s="1" t="s">
        <v>796</v>
      </c>
      <c r="G176" s="1" t="s">
        <v>784</v>
      </c>
      <c r="H176" s="1" t="s">
        <v>797</v>
      </c>
      <c r="I176" s="1" t="s">
        <v>786</v>
      </c>
      <c r="J176" s="7">
        <v>32100</v>
      </c>
    </row>
    <row r="177" spans="3:10" x14ac:dyDescent="0.25">
      <c r="C177" s="1" t="s">
        <v>782</v>
      </c>
      <c r="D177" s="1">
        <v>-33.650635999999999</v>
      </c>
      <c r="E177" s="1">
        <v>115.32384500000001</v>
      </c>
      <c r="F177" s="1" t="s">
        <v>802</v>
      </c>
      <c r="G177" s="1" t="s">
        <v>784</v>
      </c>
      <c r="H177" s="1" t="s">
        <v>803</v>
      </c>
      <c r="I177" s="1" t="s">
        <v>786</v>
      </c>
      <c r="J177" s="7">
        <v>34000</v>
      </c>
    </row>
    <row r="178" spans="3:10" x14ac:dyDescent="0.25">
      <c r="C178" s="1" t="s">
        <v>782</v>
      </c>
      <c r="D178" s="1">
        <v>-33.660418</v>
      </c>
      <c r="E178" s="1">
        <v>115.323078</v>
      </c>
      <c r="F178" s="1" t="s">
        <v>802</v>
      </c>
      <c r="G178" s="1" t="s">
        <v>784</v>
      </c>
      <c r="H178" s="1" t="s">
        <v>803</v>
      </c>
      <c r="I178" s="1" t="s">
        <v>786</v>
      </c>
      <c r="J178" s="7">
        <v>34000</v>
      </c>
    </row>
    <row r="179" spans="3:10" x14ac:dyDescent="0.25">
      <c r="C179" s="1" t="s">
        <v>782</v>
      </c>
      <c r="D179" s="1">
        <v>-10.432289000000001</v>
      </c>
      <c r="E179" s="1">
        <v>105.661503</v>
      </c>
      <c r="F179" s="1" t="s">
        <v>809</v>
      </c>
      <c r="G179" s="1" t="s">
        <v>784</v>
      </c>
      <c r="H179" s="1" t="s">
        <v>810</v>
      </c>
      <c r="I179" s="1" t="s">
        <v>30</v>
      </c>
      <c r="J179" s="7">
        <v>2000</v>
      </c>
    </row>
    <row r="180" spans="3:10" x14ac:dyDescent="0.25">
      <c r="C180" s="1" t="s">
        <v>782</v>
      </c>
      <c r="D180" s="1">
        <v>-32.290008999999998</v>
      </c>
      <c r="E180" s="1">
        <v>115.650944</v>
      </c>
      <c r="F180" s="1" t="s">
        <v>813</v>
      </c>
      <c r="G180" s="1" t="s">
        <v>784</v>
      </c>
      <c r="H180" s="1" t="s">
        <v>785</v>
      </c>
      <c r="I180" s="1" t="s">
        <v>786</v>
      </c>
      <c r="J180" s="8">
        <v>30000</v>
      </c>
    </row>
    <row r="181" spans="3:10" x14ac:dyDescent="0.25">
      <c r="C181" s="1" t="s">
        <v>782</v>
      </c>
      <c r="D181" s="1">
        <v>-12.110673</v>
      </c>
      <c r="E181" s="1">
        <v>96.893388000000002</v>
      </c>
      <c r="F181" s="1" t="s">
        <v>817</v>
      </c>
      <c r="G181" s="1" t="s">
        <v>784</v>
      </c>
      <c r="H181" s="1" t="s">
        <v>818</v>
      </c>
      <c r="I181" s="1" t="s">
        <v>30</v>
      </c>
      <c r="J181" s="8">
        <v>400</v>
      </c>
    </row>
    <row r="182" spans="3:10" x14ac:dyDescent="0.25">
      <c r="C182" s="1" t="s">
        <v>782</v>
      </c>
      <c r="D182" s="1">
        <v>-32.279063000000001</v>
      </c>
      <c r="E182" s="1">
        <v>115.68057399999999</v>
      </c>
      <c r="F182" s="1" t="s">
        <v>822</v>
      </c>
      <c r="G182" s="1" t="s">
        <v>784</v>
      </c>
      <c r="H182" s="1" t="s">
        <v>785</v>
      </c>
      <c r="I182" s="1" t="s">
        <v>584</v>
      </c>
      <c r="J182" s="8">
        <v>0</v>
      </c>
    </row>
    <row r="183" spans="3:10" x14ac:dyDescent="0.25">
      <c r="C183" s="1" t="s">
        <v>782</v>
      </c>
      <c r="D183" s="1">
        <v>-31.955283000000001</v>
      </c>
      <c r="E183" s="1">
        <v>115.743697</v>
      </c>
      <c r="F183" s="1" t="s">
        <v>825</v>
      </c>
      <c r="G183" s="1" t="s">
        <v>784</v>
      </c>
      <c r="H183" s="1" t="s">
        <v>826</v>
      </c>
      <c r="I183" s="1" t="s">
        <v>17</v>
      </c>
      <c r="J183" s="7">
        <v>300000</v>
      </c>
    </row>
    <row r="184" spans="3:10" x14ac:dyDescent="0.25">
      <c r="C184" s="1" t="s">
        <v>782</v>
      </c>
      <c r="D184" s="1">
        <v>-20.671938999999998</v>
      </c>
      <c r="E184" s="1">
        <v>117.165018</v>
      </c>
      <c r="F184" s="1" t="s">
        <v>830</v>
      </c>
      <c r="G184" s="1" t="s">
        <v>784</v>
      </c>
      <c r="H184" s="1" t="s">
        <v>831</v>
      </c>
      <c r="I184" s="1" t="s">
        <v>17</v>
      </c>
      <c r="J184" s="7">
        <v>2300</v>
      </c>
    </row>
    <row r="185" spans="3:10" x14ac:dyDescent="0.25">
      <c r="C185" s="1" t="s">
        <v>782</v>
      </c>
      <c r="D185" s="1">
        <v>-32.279164999999999</v>
      </c>
      <c r="E185" s="1">
        <v>115.68033699999999</v>
      </c>
      <c r="F185" s="1" t="s">
        <v>834</v>
      </c>
      <c r="G185" s="1" t="s">
        <v>784</v>
      </c>
      <c r="H185" s="1" t="s">
        <v>835</v>
      </c>
      <c r="I185" s="1" t="s">
        <v>786</v>
      </c>
      <c r="J185" s="7">
        <v>760000</v>
      </c>
    </row>
    <row r="186" spans="3:10" x14ac:dyDescent="0.25">
      <c r="C186" s="1" t="s">
        <v>205</v>
      </c>
      <c r="D186" s="1">
        <v>-24.796410000000002</v>
      </c>
      <c r="E186" s="1">
        <v>152.38257999999999</v>
      </c>
      <c r="F186" s="1" t="s">
        <v>266</v>
      </c>
      <c r="G186" s="1" t="s">
        <v>267</v>
      </c>
      <c r="H186" s="1" t="s">
        <v>839</v>
      </c>
      <c r="I186" s="1" t="s">
        <v>17</v>
      </c>
      <c r="J186" s="7">
        <v>50000</v>
      </c>
    </row>
    <row r="187" spans="3:10" x14ac:dyDescent="0.25">
      <c r="C187" s="1" t="s">
        <v>205</v>
      </c>
      <c r="D187" s="1">
        <v>-24.801856999999998</v>
      </c>
      <c r="E187" s="1">
        <v>152.45345499999999</v>
      </c>
      <c r="F187" s="1" t="s">
        <v>841</v>
      </c>
      <c r="G187" s="1" t="s">
        <v>267</v>
      </c>
      <c r="H187" s="1" t="s">
        <v>150</v>
      </c>
      <c r="I187" s="1" t="s">
        <v>17</v>
      </c>
      <c r="J187" s="7">
        <v>9500</v>
      </c>
    </row>
    <row r="188" spans="3:10" x14ac:dyDescent="0.25">
      <c r="C188" s="1" t="s">
        <v>205</v>
      </c>
      <c r="D188" s="1">
        <v>-24.813918999999999</v>
      </c>
      <c r="E188" s="1">
        <v>152.36022600000001</v>
      </c>
      <c r="F188" s="1" t="s">
        <v>843</v>
      </c>
      <c r="G188" s="1" t="s">
        <v>267</v>
      </c>
      <c r="H188" s="1" t="s">
        <v>938</v>
      </c>
      <c r="I188" s="1" t="s">
        <v>17</v>
      </c>
      <c r="J188" s="7">
        <v>1200</v>
      </c>
    </row>
    <row r="189" spans="3:10" x14ac:dyDescent="0.25">
      <c r="C189" s="1" t="s">
        <v>483</v>
      </c>
      <c r="D189" s="1">
        <v>-43.163586000000002</v>
      </c>
      <c r="E189" s="1">
        <v>146.93644599999999</v>
      </c>
      <c r="F189" s="1" t="s">
        <v>845</v>
      </c>
      <c r="G189" s="1" t="s">
        <v>485</v>
      </c>
      <c r="H189" s="1" t="s">
        <v>692</v>
      </c>
      <c r="I189" s="1" t="s">
        <v>30</v>
      </c>
      <c r="J189" s="7">
        <v>2000</v>
      </c>
    </row>
    <row r="190" spans="3:10" x14ac:dyDescent="0.25">
      <c r="C190" s="1" t="s">
        <v>483</v>
      </c>
      <c r="D190" s="1">
        <v>-41.163200000000003</v>
      </c>
      <c r="E190" s="1">
        <v>146.39240000000001</v>
      </c>
      <c r="F190" s="1" t="s">
        <v>849</v>
      </c>
      <c r="G190" s="1" t="s">
        <v>485</v>
      </c>
      <c r="H190" s="1" t="s">
        <v>611</v>
      </c>
      <c r="I190" s="1" t="s">
        <v>30</v>
      </c>
      <c r="J190" s="7">
        <v>5000</v>
      </c>
    </row>
    <row r="191" spans="3:10" x14ac:dyDescent="0.25">
      <c r="C191" s="1" t="s">
        <v>205</v>
      </c>
      <c r="D191" s="1">
        <v>-27.386420000000001</v>
      </c>
      <c r="E191" s="1">
        <v>153.14902900000001</v>
      </c>
      <c r="F191" s="1" t="s">
        <v>936</v>
      </c>
      <c r="G191" s="1" t="s">
        <v>853</v>
      </c>
      <c r="H191" s="1" t="s">
        <v>854</v>
      </c>
      <c r="I191" s="1" t="s">
        <v>17</v>
      </c>
      <c r="J191" s="8">
        <v>0</v>
      </c>
    </row>
    <row r="192" spans="3:10" x14ac:dyDescent="0.25">
      <c r="C192" s="1" t="s">
        <v>483</v>
      </c>
      <c r="D192" s="1">
        <v>-41.189779000000001</v>
      </c>
      <c r="E192" s="1">
        <v>146.821607</v>
      </c>
      <c r="F192" s="1" t="s">
        <v>928</v>
      </c>
      <c r="G192" s="1" t="s">
        <v>485</v>
      </c>
      <c r="H192" s="1" t="s">
        <v>529</v>
      </c>
      <c r="I192" s="1" t="s">
        <v>30</v>
      </c>
      <c r="J192" s="7">
        <v>1400</v>
      </c>
    </row>
    <row r="193" spans="3:10" x14ac:dyDescent="0.25">
      <c r="C193" s="1" t="s">
        <v>483</v>
      </c>
      <c r="D193" s="1">
        <v>-41.145238999999997</v>
      </c>
      <c r="E193" s="1">
        <v>146.80228</v>
      </c>
      <c r="F193" s="1" t="s">
        <v>929</v>
      </c>
      <c r="G193" s="1" t="s">
        <v>485</v>
      </c>
      <c r="H193" s="1" t="s">
        <v>857</v>
      </c>
      <c r="I193" s="1" t="s">
        <v>30</v>
      </c>
      <c r="J193" s="7">
        <v>1200</v>
      </c>
    </row>
    <row r="194" spans="3:10" x14ac:dyDescent="0.25">
      <c r="C194" s="1" t="s">
        <v>483</v>
      </c>
      <c r="D194" s="1">
        <v>-41.361009000000003</v>
      </c>
      <c r="E194" s="1">
        <v>147.06233800000001</v>
      </c>
      <c r="F194" s="1" t="s">
        <v>930</v>
      </c>
      <c r="G194" s="1" t="s">
        <v>485</v>
      </c>
      <c r="H194" s="1" t="s">
        <v>857</v>
      </c>
      <c r="I194" s="1" t="s">
        <v>30</v>
      </c>
      <c r="J194" s="7">
        <v>4700</v>
      </c>
    </row>
    <row r="195" spans="3:10" x14ac:dyDescent="0.25">
      <c r="C195" s="1" t="s">
        <v>483</v>
      </c>
      <c r="D195" s="1">
        <v>-42.127986</v>
      </c>
      <c r="E195" s="1">
        <v>148.05881400000001</v>
      </c>
      <c r="F195" s="1" t="s">
        <v>931</v>
      </c>
      <c r="G195" s="1" t="s">
        <v>485</v>
      </c>
      <c r="H195" s="1" t="s">
        <v>860</v>
      </c>
      <c r="I195" s="1" t="s">
        <v>30</v>
      </c>
      <c r="J195" s="7">
        <v>1000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4019D-5F10-429E-81C1-58D5C61907D5}">
  <dimension ref="C3:O195"/>
  <sheetViews>
    <sheetView tabSelected="1" topLeftCell="C67" zoomScale="80" zoomScaleNormal="80" workbookViewId="0">
      <pane xSplit="1" topLeftCell="D1" activePane="topRight" state="frozen"/>
      <selection activeCell="C1" sqref="C1"/>
      <selection pane="topRight" activeCell="C69" sqref="C69"/>
    </sheetView>
  </sheetViews>
  <sheetFormatPr defaultRowHeight="15" x14ac:dyDescent="0.25"/>
  <cols>
    <col min="1" max="1" width="3.85546875" customWidth="1"/>
    <col min="2" max="2" width="4" customWidth="1"/>
    <col min="3" max="3" width="25.140625" bestFit="1" customWidth="1"/>
    <col min="4" max="4" width="36.85546875" bestFit="1" customWidth="1"/>
    <col min="5" max="5" width="17.42578125" customWidth="1"/>
    <col min="6" max="6" width="12.7109375" bestFit="1" customWidth="1"/>
    <col min="7" max="7" width="12" bestFit="1" customWidth="1"/>
    <col min="8" max="8" width="13.7109375" bestFit="1" customWidth="1"/>
    <col min="9" max="9" width="45.5703125" bestFit="1" customWidth="1"/>
    <col min="10" max="10" width="16.28515625" bestFit="1" customWidth="1"/>
    <col min="11" max="11" width="35.42578125" bestFit="1" customWidth="1"/>
    <col min="12" max="12" width="13" bestFit="1" customWidth="1"/>
    <col min="13" max="13" width="77.5703125" customWidth="1"/>
    <col min="15" max="15" width="49" bestFit="1"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ht="105" x14ac:dyDescent="0.25">
      <c r="C4" s="1" t="s">
        <v>1157</v>
      </c>
      <c r="D4" s="1" t="s">
        <v>13</v>
      </c>
      <c r="E4" s="1" t="s">
        <v>14</v>
      </c>
      <c r="F4" s="1">
        <v>-35.762847999999998</v>
      </c>
      <c r="G4" s="1">
        <v>150.2192163</v>
      </c>
      <c r="H4" s="1">
        <v>1397</v>
      </c>
      <c r="I4" s="1" t="s">
        <v>15</v>
      </c>
      <c r="J4" s="1" t="s">
        <v>16</v>
      </c>
      <c r="K4" s="1" t="s">
        <v>17</v>
      </c>
      <c r="L4" s="1" t="s">
        <v>1061</v>
      </c>
      <c r="M4" s="2" t="s">
        <v>1062</v>
      </c>
      <c r="N4" s="1" t="s">
        <v>20</v>
      </c>
      <c r="O4" s="1" t="s">
        <v>21</v>
      </c>
    </row>
    <row r="5" spans="3:15" ht="60" x14ac:dyDescent="0.25">
      <c r="C5" s="1" t="s">
        <v>1158</v>
      </c>
      <c r="D5" s="1" t="s">
        <v>22</v>
      </c>
      <c r="E5" s="1" t="s">
        <v>14</v>
      </c>
      <c r="F5" s="1">
        <v>-34.372067000000001</v>
      </c>
      <c r="G5" s="1">
        <v>150.92843300000001</v>
      </c>
      <c r="H5" s="1">
        <v>218</v>
      </c>
      <c r="I5" s="1" t="s">
        <v>23</v>
      </c>
      <c r="J5" s="1" t="s">
        <v>24</v>
      </c>
      <c r="K5" s="1" t="s">
        <v>584</v>
      </c>
      <c r="L5" s="1">
        <v>0</v>
      </c>
      <c r="M5" s="2" t="s">
        <v>26</v>
      </c>
      <c r="N5" s="1" t="s">
        <v>20</v>
      </c>
      <c r="O5" s="1" t="s">
        <v>27</v>
      </c>
    </row>
    <row r="6" spans="3:15" ht="90" x14ac:dyDescent="0.25">
      <c r="C6" s="1" t="s">
        <v>1159</v>
      </c>
      <c r="D6" s="1" t="s">
        <v>28</v>
      </c>
      <c r="E6" s="1" t="s">
        <v>14</v>
      </c>
      <c r="F6" s="1">
        <v>-33.056950000000001</v>
      </c>
      <c r="G6" s="1">
        <v>151.67776699999999</v>
      </c>
      <c r="H6" s="1">
        <v>1771</v>
      </c>
      <c r="I6" s="1" t="s">
        <v>29</v>
      </c>
      <c r="J6" s="1" t="s">
        <v>24</v>
      </c>
      <c r="K6" s="1" t="s">
        <v>30</v>
      </c>
      <c r="L6" s="1" t="s">
        <v>872</v>
      </c>
      <c r="M6" s="2" t="s">
        <v>1035</v>
      </c>
      <c r="N6" s="1" t="s">
        <v>20</v>
      </c>
      <c r="O6" s="1" t="s">
        <v>32</v>
      </c>
    </row>
    <row r="7" spans="3:15" ht="133.5" customHeight="1" x14ac:dyDescent="0.25">
      <c r="C7" s="1" t="s">
        <v>1160</v>
      </c>
      <c r="D7" s="1" t="s">
        <v>33</v>
      </c>
      <c r="E7" s="1" t="s">
        <v>14</v>
      </c>
      <c r="F7" s="1">
        <v>-36.443817000000003</v>
      </c>
      <c r="G7" s="1">
        <v>150.07431700000001</v>
      </c>
      <c r="H7" s="1">
        <v>1738</v>
      </c>
      <c r="I7" s="1" t="s">
        <v>995</v>
      </c>
      <c r="J7" s="1" t="s">
        <v>35</v>
      </c>
      <c r="K7" s="1" t="s">
        <v>17</v>
      </c>
      <c r="L7" s="1" t="s">
        <v>873</v>
      </c>
      <c r="M7" s="2" t="s">
        <v>996</v>
      </c>
      <c r="N7" s="1" t="s">
        <v>20</v>
      </c>
      <c r="O7" s="1" t="s">
        <v>38</v>
      </c>
    </row>
    <row r="8" spans="3:15" ht="60" x14ac:dyDescent="0.25">
      <c r="C8" s="1" t="s">
        <v>1161</v>
      </c>
      <c r="D8" s="1" t="s">
        <v>39</v>
      </c>
      <c r="E8" s="1" t="s">
        <v>14</v>
      </c>
      <c r="F8" s="1">
        <v>-34.652059999999999</v>
      </c>
      <c r="G8" s="1">
        <v>150.863305</v>
      </c>
      <c r="H8" s="1">
        <v>2269</v>
      </c>
      <c r="I8" s="1" t="s">
        <v>23</v>
      </c>
      <c r="J8" s="1" t="s">
        <v>16</v>
      </c>
      <c r="K8" s="1" t="s">
        <v>30</v>
      </c>
      <c r="L8" s="12" t="s">
        <v>1030</v>
      </c>
      <c r="M8" s="2" t="s">
        <v>40</v>
      </c>
      <c r="N8" s="1" t="s">
        <v>20</v>
      </c>
      <c r="O8" s="1" t="s">
        <v>27</v>
      </c>
    </row>
    <row r="9" spans="3:15" ht="60" x14ac:dyDescent="0.25">
      <c r="C9" s="1" t="s">
        <v>1162</v>
      </c>
      <c r="D9" s="1" t="s">
        <v>41</v>
      </c>
      <c r="E9" s="1" t="s">
        <v>14</v>
      </c>
      <c r="F9" s="1">
        <v>-33.894500000000001</v>
      </c>
      <c r="G9" s="1">
        <v>151.306667</v>
      </c>
      <c r="H9" s="1">
        <v>1688</v>
      </c>
      <c r="I9" s="1" t="s">
        <v>23</v>
      </c>
      <c r="J9" s="1" t="s">
        <v>42</v>
      </c>
      <c r="K9" s="1" t="s">
        <v>584</v>
      </c>
      <c r="L9" s="1" t="s">
        <v>1029</v>
      </c>
      <c r="M9" s="2" t="s">
        <v>43</v>
      </c>
      <c r="N9" s="1" t="s">
        <v>20</v>
      </c>
      <c r="O9" s="1" t="s">
        <v>27</v>
      </c>
    </row>
    <row r="10" spans="3:15" ht="75" x14ac:dyDescent="0.25">
      <c r="C10" s="1" t="s">
        <v>1163</v>
      </c>
      <c r="D10" s="1" t="s">
        <v>44</v>
      </c>
      <c r="E10" s="1" t="s">
        <v>14</v>
      </c>
      <c r="F10" s="1">
        <v>-32.763967000000001</v>
      </c>
      <c r="G10" s="1">
        <v>152.16125</v>
      </c>
      <c r="H10" s="1">
        <v>358</v>
      </c>
      <c r="I10" s="1" t="s">
        <v>29</v>
      </c>
      <c r="J10" s="1" t="s">
        <v>16</v>
      </c>
      <c r="K10" s="1" t="s">
        <v>30</v>
      </c>
      <c r="L10" s="1" t="s">
        <v>1037</v>
      </c>
      <c r="M10" s="2" t="s">
        <v>1036</v>
      </c>
      <c r="N10" s="1" t="s">
        <v>20</v>
      </c>
      <c r="O10" s="1" t="s">
        <v>32</v>
      </c>
    </row>
    <row r="11" spans="3:15" ht="105" x14ac:dyDescent="0.25">
      <c r="C11" s="1" t="s">
        <v>1164</v>
      </c>
      <c r="D11" s="1" t="s">
        <v>47</v>
      </c>
      <c r="E11" s="1" t="s">
        <v>14</v>
      </c>
      <c r="F11" s="1">
        <v>-32.970283000000002</v>
      </c>
      <c r="G11" s="1">
        <v>151.74721700000001</v>
      </c>
      <c r="H11" s="1">
        <v>1683</v>
      </c>
      <c r="I11" s="1" t="s">
        <v>29</v>
      </c>
      <c r="J11" s="1" t="s">
        <v>24</v>
      </c>
      <c r="K11" s="1" t="s">
        <v>30</v>
      </c>
      <c r="L11" s="1" t="s">
        <v>1038</v>
      </c>
      <c r="M11" s="2" t="s">
        <v>1039</v>
      </c>
      <c r="N11" s="1" t="s">
        <v>20</v>
      </c>
      <c r="O11" s="1" t="s">
        <v>32</v>
      </c>
    </row>
    <row r="12" spans="3:15" ht="60" x14ac:dyDescent="0.25">
      <c r="C12" s="1" t="s">
        <v>1165</v>
      </c>
      <c r="D12" s="1" t="s">
        <v>50</v>
      </c>
      <c r="E12" s="1" t="s">
        <v>14</v>
      </c>
      <c r="F12" s="1">
        <v>-31.662973999999998</v>
      </c>
      <c r="G12" s="1">
        <v>152.8221987</v>
      </c>
      <c r="H12" s="1">
        <v>805</v>
      </c>
      <c r="I12" s="1" t="s">
        <v>927</v>
      </c>
      <c r="J12" s="1" t="s">
        <v>52</v>
      </c>
      <c r="K12" s="1" t="s">
        <v>17</v>
      </c>
      <c r="L12" s="1" t="s">
        <v>1042</v>
      </c>
      <c r="M12" s="2" t="s">
        <v>1041</v>
      </c>
      <c r="N12" s="1" t="s">
        <v>20</v>
      </c>
      <c r="O12" s="1" t="s">
        <v>54</v>
      </c>
    </row>
    <row r="13" spans="3:15" ht="75" x14ac:dyDescent="0.25">
      <c r="C13" s="1" t="s">
        <v>1166</v>
      </c>
      <c r="D13" s="1" t="s">
        <v>55</v>
      </c>
      <c r="E13" s="1" t="s">
        <v>14</v>
      </c>
      <c r="F13" s="1">
        <v>-30.322766099999999</v>
      </c>
      <c r="G13" s="1">
        <v>153.13199159999999</v>
      </c>
      <c r="H13" s="1">
        <v>573</v>
      </c>
      <c r="I13" s="1" t="s">
        <v>56</v>
      </c>
      <c r="J13" s="1" t="s">
        <v>52</v>
      </c>
      <c r="K13" s="1" t="s">
        <v>17</v>
      </c>
      <c r="L13" s="1" t="s">
        <v>1044</v>
      </c>
      <c r="M13" s="2" t="s">
        <v>1043</v>
      </c>
      <c r="N13" s="1" t="s">
        <v>20</v>
      </c>
      <c r="O13" s="1" t="s">
        <v>59</v>
      </c>
    </row>
    <row r="14" spans="3:15" ht="60" x14ac:dyDescent="0.25">
      <c r="C14" s="1" t="s">
        <v>1167</v>
      </c>
      <c r="D14" s="1" t="s">
        <v>61</v>
      </c>
      <c r="E14" s="1" t="s">
        <v>14</v>
      </c>
      <c r="F14" s="1">
        <v>-34.443686</v>
      </c>
      <c r="G14" s="1">
        <v>150.909561</v>
      </c>
      <c r="H14" s="1">
        <v>218</v>
      </c>
      <c r="I14" s="1" t="s">
        <v>23</v>
      </c>
      <c r="J14" s="1" t="s">
        <v>24</v>
      </c>
      <c r="K14" s="1" t="s">
        <v>17</v>
      </c>
      <c r="L14" s="1" t="s">
        <v>1031</v>
      </c>
      <c r="M14" s="2" t="s">
        <v>62</v>
      </c>
      <c r="N14" s="1" t="s">
        <v>20</v>
      </c>
      <c r="O14" s="1" t="s">
        <v>27</v>
      </c>
    </row>
    <row r="15" spans="3:15" ht="60" x14ac:dyDescent="0.25">
      <c r="C15" s="1" t="s">
        <v>1168</v>
      </c>
      <c r="D15" s="1" t="s">
        <v>63</v>
      </c>
      <c r="E15" s="1" t="s">
        <v>14</v>
      </c>
      <c r="F15" s="1">
        <v>-31.182264</v>
      </c>
      <c r="G15" s="1">
        <v>152.96902499999999</v>
      </c>
      <c r="H15" s="1">
        <v>577</v>
      </c>
      <c r="I15" s="1" t="s">
        <v>64</v>
      </c>
      <c r="J15" s="1" t="s">
        <v>65</v>
      </c>
      <c r="K15" s="1" t="s">
        <v>30</v>
      </c>
      <c r="L15" s="1" t="s">
        <v>903</v>
      </c>
      <c r="M15" s="2" t="s">
        <v>1045</v>
      </c>
      <c r="N15" s="1" t="s">
        <v>20</v>
      </c>
      <c r="O15" s="1" t="s">
        <v>68</v>
      </c>
    </row>
    <row r="16" spans="3:15" ht="138.75" customHeight="1" x14ac:dyDescent="0.25">
      <c r="C16" s="1" t="s">
        <v>1169</v>
      </c>
      <c r="D16" s="1" t="s">
        <v>1138</v>
      </c>
      <c r="E16" s="1" t="s">
        <v>14</v>
      </c>
      <c r="F16" s="1">
        <v>-33.863317000000002</v>
      </c>
      <c r="G16" s="1">
        <v>151.28334699999999</v>
      </c>
      <c r="H16" s="1">
        <v>1688</v>
      </c>
      <c r="I16" s="1" t="s">
        <v>23</v>
      </c>
      <c r="J16" s="1" t="s">
        <v>70</v>
      </c>
      <c r="K16" s="1" t="s">
        <v>71</v>
      </c>
      <c r="L16" s="1" t="s">
        <v>875</v>
      </c>
      <c r="M16" s="2" t="s">
        <v>72</v>
      </c>
      <c r="N16" s="1" t="s">
        <v>20</v>
      </c>
      <c r="O16" s="1" t="s">
        <v>27</v>
      </c>
    </row>
    <row r="17" spans="3:15" ht="150" customHeight="1" x14ac:dyDescent="0.25">
      <c r="C17" s="1" t="s">
        <v>1170</v>
      </c>
      <c r="D17" s="1" t="s">
        <v>1139</v>
      </c>
      <c r="E17" s="1" t="s">
        <v>14</v>
      </c>
      <c r="F17" s="1">
        <v>-33.865248999999999</v>
      </c>
      <c r="G17" s="1">
        <v>151.283918</v>
      </c>
      <c r="H17" s="1">
        <v>1688</v>
      </c>
      <c r="I17" s="1" t="s">
        <v>23</v>
      </c>
      <c r="J17" s="1" t="s">
        <v>74</v>
      </c>
      <c r="K17" s="1" t="s">
        <v>71</v>
      </c>
      <c r="L17" s="1" t="s">
        <v>875</v>
      </c>
      <c r="M17" s="2" t="s">
        <v>75</v>
      </c>
      <c r="N17" s="1" t="s">
        <v>20</v>
      </c>
      <c r="O17" s="1" t="s">
        <v>27</v>
      </c>
    </row>
    <row r="18" spans="3:15" ht="94.5" customHeight="1" x14ac:dyDescent="0.25">
      <c r="C18" s="1" t="s">
        <v>1171</v>
      </c>
      <c r="D18" s="1" t="s">
        <v>76</v>
      </c>
      <c r="E18" s="1" t="s">
        <v>14</v>
      </c>
      <c r="F18" s="1">
        <v>-37.067034</v>
      </c>
      <c r="G18" s="1">
        <v>149.91248400000001</v>
      </c>
      <c r="H18" s="1">
        <v>1740</v>
      </c>
      <c r="I18" s="1" t="s">
        <v>995</v>
      </c>
      <c r="J18" s="1" t="s">
        <v>35</v>
      </c>
      <c r="K18" s="1" t="s">
        <v>17</v>
      </c>
      <c r="L18" s="1" t="s">
        <v>876</v>
      </c>
      <c r="M18" s="2" t="s">
        <v>997</v>
      </c>
      <c r="N18" s="1" t="s">
        <v>20</v>
      </c>
      <c r="O18" s="1" t="s">
        <v>38</v>
      </c>
    </row>
    <row r="19" spans="3:15" ht="83.25" customHeight="1" x14ac:dyDescent="0.25">
      <c r="C19" s="1" t="s">
        <v>1172</v>
      </c>
      <c r="D19" s="1" t="s">
        <v>79</v>
      </c>
      <c r="E19" s="1" t="s">
        <v>14</v>
      </c>
      <c r="F19" s="1">
        <v>-32.233194400000002</v>
      </c>
      <c r="G19" s="1">
        <v>152.55770240000001</v>
      </c>
      <c r="H19" s="1">
        <v>2562</v>
      </c>
      <c r="I19" s="1" t="s">
        <v>80</v>
      </c>
      <c r="J19" s="1" t="s">
        <v>16</v>
      </c>
      <c r="K19" s="1" t="s">
        <v>17</v>
      </c>
      <c r="L19" s="1" t="s">
        <v>1046</v>
      </c>
      <c r="M19" s="2" t="s">
        <v>994</v>
      </c>
      <c r="N19" s="1" t="s">
        <v>20</v>
      </c>
      <c r="O19" s="1" t="s">
        <v>83</v>
      </c>
    </row>
    <row r="20" spans="3:15" ht="75" x14ac:dyDescent="0.25">
      <c r="C20" s="1" t="s">
        <v>1173</v>
      </c>
      <c r="D20" s="1" t="s">
        <v>84</v>
      </c>
      <c r="E20" s="1" t="s">
        <v>14</v>
      </c>
      <c r="F20" s="1">
        <v>-29.419597</v>
      </c>
      <c r="G20" s="1">
        <v>153.34819999999999</v>
      </c>
      <c r="H20" s="1">
        <v>20323</v>
      </c>
      <c r="I20" s="1" t="s">
        <v>85</v>
      </c>
      <c r="J20" s="1" t="s">
        <v>35</v>
      </c>
      <c r="K20" s="1" t="s">
        <v>17</v>
      </c>
      <c r="L20" s="1" t="s">
        <v>1047</v>
      </c>
      <c r="M20" s="2" t="s">
        <v>87</v>
      </c>
      <c r="N20" s="1" t="s">
        <v>20</v>
      </c>
      <c r="O20" s="1" t="s">
        <v>88</v>
      </c>
    </row>
    <row r="21" spans="3:15" ht="63" customHeight="1" x14ac:dyDescent="0.25">
      <c r="C21" s="1" t="s">
        <v>1174</v>
      </c>
      <c r="D21" s="1" t="s">
        <v>90</v>
      </c>
      <c r="E21" s="1" t="s">
        <v>14</v>
      </c>
      <c r="F21" s="1">
        <v>-35.835183000000001</v>
      </c>
      <c r="G21" s="1">
        <v>150.20811699999999</v>
      </c>
      <c r="H21" s="1">
        <v>2851</v>
      </c>
      <c r="I21" s="1" t="s">
        <v>15</v>
      </c>
      <c r="J21" s="1" t="s">
        <v>35</v>
      </c>
      <c r="K21" s="1" t="s">
        <v>17</v>
      </c>
      <c r="L21" s="1" t="s">
        <v>873</v>
      </c>
      <c r="M21" s="2" t="s">
        <v>92</v>
      </c>
      <c r="N21" s="1" t="s">
        <v>20</v>
      </c>
      <c r="O21" s="1" t="s">
        <v>21</v>
      </c>
    </row>
    <row r="22" spans="3:15" ht="93" customHeight="1" x14ac:dyDescent="0.25">
      <c r="C22" s="1" t="s">
        <v>1175</v>
      </c>
      <c r="D22" s="1" t="s">
        <v>93</v>
      </c>
      <c r="E22" s="1" t="s">
        <v>14</v>
      </c>
      <c r="F22" s="1">
        <v>-33.987000000000002</v>
      </c>
      <c r="G22" s="1">
        <v>151.306667</v>
      </c>
      <c r="H22" s="1">
        <v>372</v>
      </c>
      <c r="I22" s="1" t="s">
        <v>23</v>
      </c>
      <c r="J22" s="1" t="s">
        <v>42</v>
      </c>
      <c r="K22" s="1" t="s">
        <v>584</v>
      </c>
      <c r="L22" s="1" t="s">
        <v>877</v>
      </c>
      <c r="M22" s="2" t="s">
        <v>94</v>
      </c>
      <c r="N22" s="1" t="s">
        <v>20</v>
      </c>
      <c r="O22" s="1" t="s">
        <v>27</v>
      </c>
    </row>
    <row r="23" spans="3:15" ht="108.75" customHeight="1" x14ac:dyDescent="0.25">
      <c r="C23" s="1" t="s">
        <v>1176</v>
      </c>
      <c r="D23" s="1" t="s">
        <v>95</v>
      </c>
      <c r="E23" s="1" t="s">
        <v>14</v>
      </c>
      <c r="F23" s="1">
        <v>-36.919651000000002</v>
      </c>
      <c r="G23" s="1">
        <v>149.903538</v>
      </c>
      <c r="H23" s="1">
        <v>1741</v>
      </c>
      <c r="I23" s="1" t="s">
        <v>995</v>
      </c>
      <c r="J23" s="1" t="s">
        <v>35</v>
      </c>
      <c r="K23" s="1" t="s">
        <v>786</v>
      </c>
      <c r="L23" s="1" t="s">
        <v>878</v>
      </c>
      <c r="M23" s="2" t="s">
        <v>998</v>
      </c>
      <c r="N23" s="1" t="s">
        <v>20</v>
      </c>
      <c r="O23" s="1" t="s">
        <v>38</v>
      </c>
    </row>
    <row r="24" spans="3:15" ht="60" x14ac:dyDescent="0.25">
      <c r="C24" s="1" t="s">
        <v>1177</v>
      </c>
      <c r="D24" s="1" t="s">
        <v>98</v>
      </c>
      <c r="E24" s="1" t="s">
        <v>14</v>
      </c>
      <c r="F24" s="1">
        <v>-36.193150000000003</v>
      </c>
      <c r="G24" s="1">
        <v>150.13419999999999</v>
      </c>
      <c r="H24" s="1">
        <v>1398</v>
      </c>
      <c r="I24" s="1" t="s">
        <v>15</v>
      </c>
      <c r="J24" s="1" t="s">
        <v>35</v>
      </c>
      <c r="K24" s="1" t="s">
        <v>17</v>
      </c>
      <c r="L24" s="1" t="s">
        <v>1064</v>
      </c>
      <c r="M24" s="2" t="s">
        <v>100</v>
      </c>
      <c r="N24" s="1" t="s">
        <v>20</v>
      </c>
      <c r="O24" s="1" t="s">
        <v>21</v>
      </c>
    </row>
    <row r="25" spans="3:15" ht="90" x14ac:dyDescent="0.25">
      <c r="C25" s="1" t="s">
        <v>1178</v>
      </c>
      <c r="D25" s="1" t="s">
        <v>102</v>
      </c>
      <c r="E25" s="1" t="s">
        <v>14</v>
      </c>
      <c r="F25" s="1">
        <v>-33.283166999999999</v>
      </c>
      <c r="G25" s="1">
        <v>151.57773299999999</v>
      </c>
      <c r="H25" s="1">
        <v>2647</v>
      </c>
      <c r="I25" s="1" t="s">
        <v>103</v>
      </c>
      <c r="J25" s="1" t="s">
        <v>104</v>
      </c>
      <c r="K25" s="1" t="s">
        <v>105</v>
      </c>
      <c r="L25" s="1" t="s">
        <v>1055</v>
      </c>
      <c r="M25" s="2" t="s">
        <v>106</v>
      </c>
      <c r="N25" s="1" t="s">
        <v>20</v>
      </c>
      <c r="O25" s="1" t="s">
        <v>107</v>
      </c>
    </row>
    <row r="26" spans="3:15" ht="90" x14ac:dyDescent="0.25">
      <c r="C26" s="1" t="s">
        <v>1179</v>
      </c>
      <c r="D26" s="1" t="s">
        <v>108</v>
      </c>
      <c r="E26" s="1" t="s">
        <v>14</v>
      </c>
      <c r="F26" s="1">
        <v>-33.8245</v>
      </c>
      <c r="G26" s="1">
        <v>151.35050000000001</v>
      </c>
      <c r="H26" s="1">
        <v>378</v>
      </c>
      <c r="I26" s="1" t="s">
        <v>23</v>
      </c>
      <c r="J26" s="1" t="s">
        <v>42</v>
      </c>
      <c r="K26" s="1" t="s">
        <v>584</v>
      </c>
      <c r="L26" s="1" t="s">
        <v>1032</v>
      </c>
      <c r="M26" s="2" t="s">
        <v>109</v>
      </c>
      <c r="N26" s="1" t="s">
        <v>20</v>
      </c>
      <c r="O26" s="1" t="s">
        <v>27</v>
      </c>
    </row>
    <row r="27" spans="3:15" ht="120" x14ac:dyDescent="0.25">
      <c r="C27" s="1" t="s">
        <v>1180</v>
      </c>
      <c r="D27" s="1" t="s">
        <v>1181</v>
      </c>
      <c r="E27" s="1" t="s">
        <v>14</v>
      </c>
      <c r="F27" s="1">
        <v>-34.931600000000003</v>
      </c>
      <c r="G27" s="1">
        <v>150.78348299999999</v>
      </c>
      <c r="H27" s="1">
        <v>2419</v>
      </c>
      <c r="I27" s="1" t="s">
        <v>111</v>
      </c>
      <c r="J27" s="1" t="s">
        <v>16</v>
      </c>
      <c r="K27" s="1" t="s">
        <v>17</v>
      </c>
      <c r="L27" s="1" t="s">
        <v>1056</v>
      </c>
      <c r="M27" s="2" t="s">
        <v>112</v>
      </c>
      <c r="N27" s="1" t="s">
        <v>20</v>
      </c>
      <c r="O27" s="1" t="s">
        <v>113</v>
      </c>
    </row>
    <row r="28" spans="3:15" ht="30" x14ac:dyDescent="0.25">
      <c r="C28" s="1" t="s">
        <v>1182</v>
      </c>
      <c r="D28" s="1" t="s">
        <v>114</v>
      </c>
      <c r="E28" s="1" t="s">
        <v>14</v>
      </c>
      <c r="F28" s="1">
        <v>-34.495333000000002</v>
      </c>
      <c r="G28" s="1">
        <v>150.92058299999999</v>
      </c>
      <c r="H28" s="1">
        <v>218</v>
      </c>
      <c r="I28" s="1" t="s">
        <v>23</v>
      </c>
      <c r="J28" s="1" t="s">
        <v>24</v>
      </c>
      <c r="K28" s="1" t="s">
        <v>584</v>
      </c>
      <c r="L28" s="1">
        <v>0</v>
      </c>
      <c r="M28" s="2" t="s">
        <v>868</v>
      </c>
      <c r="N28" s="1" t="s">
        <v>20</v>
      </c>
      <c r="O28" s="1" t="s">
        <v>27</v>
      </c>
    </row>
    <row r="29" spans="3:15" ht="60" x14ac:dyDescent="0.25">
      <c r="C29" s="1" t="s">
        <v>1183</v>
      </c>
      <c r="D29" s="1" t="s">
        <v>118</v>
      </c>
      <c r="E29" s="1" t="s">
        <v>14</v>
      </c>
      <c r="F29" s="1">
        <v>-34.043083000000003</v>
      </c>
      <c r="G29" s="1">
        <v>151.212333</v>
      </c>
      <c r="H29" s="1">
        <v>1728</v>
      </c>
      <c r="I29" s="1" t="s">
        <v>23</v>
      </c>
      <c r="J29" s="1" t="s">
        <v>24</v>
      </c>
      <c r="K29" s="1" t="s">
        <v>17</v>
      </c>
      <c r="L29" s="1" t="s">
        <v>1040</v>
      </c>
      <c r="M29" s="2" t="s">
        <v>119</v>
      </c>
      <c r="N29" s="1" t="s">
        <v>20</v>
      </c>
      <c r="O29" s="1" t="s">
        <v>27</v>
      </c>
    </row>
    <row r="30" spans="3:15" ht="75" x14ac:dyDescent="0.25">
      <c r="C30" s="1" t="s">
        <v>1184</v>
      </c>
      <c r="D30" s="1" t="s">
        <v>120</v>
      </c>
      <c r="E30" s="1" t="s">
        <v>14</v>
      </c>
      <c r="F30" s="1">
        <v>-34.563682999999997</v>
      </c>
      <c r="G30" s="1">
        <v>150.87365</v>
      </c>
      <c r="H30" s="1">
        <v>211</v>
      </c>
      <c r="I30" s="1" t="s">
        <v>23</v>
      </c>
      <c r="J30" s="1" t="s">
        <v>121</v>
      </c>
      <c r="K30" s="1" t="s">
        <v>30</v>
      </c>
      <c r="L30" s="1" t="s">
        <v>1033</v>
      </c>
      <c r="M30" s="2" t="s">
        <v>122</v>
      </c>
      <c r="N30" s="1" t="s">
        <v>20</v>
      </c>
      <c r="O30" s="1" t="s">
        <v>27</v>
      </c>
    </row>
    <row r="31" spans="3:15" ht="90" x14ac:dyDescent="0.25">
      <c r="C31" s="1" t="s">
        <v>1185</v>
      </c>
      <c r="D31" s="1" t="s">
        <v>124</v>
      </c>
      <c r="E31" s="1" t="s">
        <v>14</v>
      </c>
      <c r="F31" s="1">
        <v>-28.822133000000001</v>
      </c>
      <c r="G31" s="1">
        <v>153.60838000000001</v>
      </c>
      <c r="H31" s="1">
        <v>590</v>
      </c>
      <c r="I31" s="1" t="s">
        <v>125</v>
      </c>
      <c r="J31" s="1" t="s">
        <v>52</v>
      </c>
      <c r="K31" s="1" t="s">
        <v>17</v>
      </c>
      <c r="L31" s="1" t="s">
        <v>1059</v>
      </c>
      <c r="M31" s="2" t="s">
        <v>1060</v>
      </c>
      <c r="N31" s="1" t="s">
        <v>20</v>
      </c>
      <c r="O31" s="1" t="s">
        <v>128</v>
      </c>
    </row>
    <row r="32" spans="3:15" ht="60" x14ac:dyDescent="0.25">
      <c r="C32" s="1" t="s">
        <v>1186</v>
      </c>
      <c r="D32" s="1" t="s">
        <v>129</v>
      </c>
      <c r="E32" s="1" t="s">
        <v>14</v>
      </c>
      <c r="F32" s="1">
        <v>-35.377699999999997</v>
      </c>
      <c r="G32" s="1">
        <v>150.469167</v>
      </c>
      <c r="H32" s="1">
        <v>446</v>
      </c>
      <c r="I32" s="1" t="s">
        <v>111</v>
      </c>
      <c r="J32" s="1" t="s">
        <v>16</v>
      </c>
      <c r="K32" s="1" t="s">
        <v>17</v>
      </c>
      <c r="L32" s="1" t="s">
        <v>1057</v>
      </c>
      <c r="M32" s="2" t="s">
        <v>1058</v>
      </c>
      <c r="N32" s="1" t="s">
        <v>20</v>
      </c>
      <c r="O32" s="1" t="s">
        <v>113</v>
      </c>
    </row>
    <row r="33" spans="3:15" ht="120" x14ac:dyDescent="0.25">
      <c r="C33" s="1" t="s">
        <v>1187</v>
      </c>
      <c r="D33" s="1" t="s">
        <v>131</v>
      </c>
      <c r="E33" s="1" t="s">
        <v>14</v>
      </c>
      <c r="F33" s="1">
        <v>-33.857185000000001</v>
      </c>
      <c r="G33" s="1">
        <v>151.28605200000001</v>
      </c>
      <c r="H33" s="1">
        <v>1688</v>
      </c>
      <c r="I33" s="1" t="s">
        <v>23</v>
      </c>
      <c r="J33" s="1" t="s">
        <v>70</v>
      </c>
      <c r="K33" s="1" t="s">
        <v>71</v>
      </c>
      <c r="L33" s="1" t="s">
        <v>875</v>
      </c>
      <c r="M33" s="2" t="s">
        <v>132</v>
      </c>
      <c r="N33" s="1" t="s">
        <v>20</v>
      </c>
      <c r="O33" s="1" t="s">
        <v>27</v>
      </c>
    </row>
    <row r="34" spans="3:15" ht="75" x14ac:dyDescent="0.25">
      <c r="C34" s="1" t="s">
        <v>1188</v>
      </c>
      <c r="D34" s="1" t="s">
        <v>133</v>
      </c>
      <c r="E34" s="1" t="s">
        <v>14</v>
      </c>
      <c r="F34" s="1">
        <v>-33.698050000000002</v>
      </c>
      <c r="G34" s="1">
        <v>151.31188299999999</v>
      </c>
      <c r="H34" s="1">
        <v>1784</v>
      </c>
      <c r="I34" s="1" t="s">
        <v>23</v>
      </c>
      <c r="J34" s="1" t="s">
        <v>134</v>
      </c>
      <c r="K34" s="1" t="s">
        <v>30</v>
      </c>
      <c r="L34" s="1" t="s">
        <v>1034</v>
      </c>
      <c r="M34" s="2" t="s">
        <v>135</v>
      </c>
      <c r="N34" s="1" t="s">
        <v>20</v>
      </c>
      <c r="O34" s="1" t="s">
        <v>27</v>
      </c>
    </row>
    <row r="35" spans="3:15" ht="120" x14ac:dyDescent="0.25">
      <c r="C35" s="1" t="s">
        <v>1189</v>
      </c>
      <c r="D35" s="1" t="s">
        <v>137</v>
      </c>
      <c r="E35" s="1" t="s">
        <v>14</v>
      </c>
      <c r="F35" s="1">
        <v>-33.476843000000002</v>
      </c>
      <c r="G35" s="1">
        <v>151.44138799999999</v>
      </c>
      <c r="H35" s="1">
        <v>1802</v>
      </c>
      <c r="I35" s="1" t="s">
        <v>103</v>
      </c>
      <c r="J35" s="1" t="s">
        <v>24</v>
      </c>
      <c r="K35" s="1" t="s">
        <v>30</v>
      </c>
      <c r="L35" s="1" t="s">
        <v>1053</v>
      </c>
      <c r="M35" s="2" t="s">
        <v>1054</v>
      </c>
      <c r="N35" s="1" t="s">
        <v>20</v>
      </c>
      <c r="O35" s="1" t="s">
        <v>107</v>
      </c>
    </row>
    <row r="36" spans="3:15" ht="90" x14ac:dyDescent="0.25">
      <c r="C36" s="1" t="s">
        <v>1190</v>
      </c>
      <c r="D36" s="1" t="s">
        <v>140</v>
      </c>
      <c r="E36" s="1" t="s">
        <v>14</v>
      </c>
      <c r="F36" s="1">
        <v>-33.384366999999997</v>
      </c>
      <c r="G36" s="1">
        <v>151.486467</v>
      </c>
      <c r="H36" s="1">
        <v>1942</v>
      </c>
      <c r="I36" s="1" t="s">
        <v>103</v>
      </c>
      <c r="J36" s="1" t="s">
        <v>1052</v>
      </c>
      <c r="K36" s="1" t="s">
        <v>105</v>
      </c>
      <c r="L36" s="1" t="s">
        <v>1050</v>
      </c>
      <c r="M36" s="2" t="s">
        <v>1051</v>
      </c>
      <c r="N36" s="1" t="s">
        <v>20</v>
      </c>
      <c r="O36" s="1" t="s">
        <v>107</v>
      </c>
    </row>
    <row r="37" spans="3:15" ht="90" x14ac:dyDescent="0.25">
      <c r="C37" s="1" t="s">
        <v>1191</v>
      </c>
      <c r="D37" s="1" t="s">
        <v>143</v>
      </c>
      <c r="E37" s="1" t="s">
        <v>14</v>
      </c>
      <c r="F37" s="1">
        <v>-29.420279000000001</v>
      </c>
      <c r="G37" s="1">
        <v>153.348073</v>
      </c>
      <c r="H37" s="1">
        <v>1659</v>
      </c>
      <c r="I37" s="1" t="s">
        <v>85</v>
      </c>
      <c r="J37" s="1" t="s">
        <v>35</v>
      </c>
      <c r="K37" s="1" t="s">
        <v>17</v>
      </c>
      <c r="L37" s="1" t="s">
        <v>1049</v>
      </c>
      <c r="M37" s="2" t="s">
        <v>1048</v>
      </c>
      <c r="N37" s="1" t="s">
        <v>20</v>
      </c>
      <c r="O37" s="1" t="s">
        <v>88</v>
      </c>
    </row>
    <row r="38" spans="3:15" x14ac:dyDescent="0.25">
      <c r="C38" s="1" t="s">
        <v>1192</v>
      </c>
      <c r="D38" s="1" t="s">
        <v>146</v>
      </c>
      <c r="E38" s="1" t="s">
        <v>147</v>
      </c>
      <c r="F38" s="1">
        <v>-12.459168</v>
      </c>
      <c r="G38" s="1">
        <v>130.91301899999999</v>
      </c>
      <c r="H38" s="1" t="s">
        <v>148</v>
      </c>
      <c r="I38" s="1" t="s">
        <v>149</v>
      </c>
      <c r="J38" s="1" t="s">
        <v>150</v>
      </c>
      <c r="K38" s="1" t="s">
        <v>151</v>
      </c>
      <c r="L38" s="1" t="s">
        <v>880</v>
      </c>
      <c r="M38" s="2" t="s">
        <v>153</v>
      </c>
      <c r="N38" s="1" t="s">
        <v>20</v>
      </c>
      <c r="O38" s="1" t="s">
        <v>154</v>
      </c>
    </row>
    <row r="39" spans="3:15" ht="60" x14ac:dyDescent="0.25">
      <c r="C39" s="1" t="s">
        <v>1193</v>
      </c>
      <c r="D39" s="1" t="s">
        <v>155</v>
      </c>
      <c r="E39" s="1" t="s">
        <v>147</v>
      </c>
      <c r="F39" s="1">
        <v>-12.047480999999999</v>
      </c>
      <c r="G39" s="1">
        <v>135.59287800000001</v>
      </c>
      <c r="H39" s="1" t="s">
        <v>156</v>
      </c>
      <c r="I39" s="1" t="s">
        <v>149</v>
      </c>
      <c r="J39" s="1"/>
      <c r="K39" s="1"/>
      <c r="L39" s="1" t="s">
        <v>881</v>
      </c>
      <c r="M39" s="2" t="s">
        <v>158</v>
      </c>
      <c r="N39" s="1" t="s">
        <v>20</v>
      </c>
      <c r="O39" s="1" t="s">
        <v>154</v>
      </c>
    </row>
    <row r="40" spans="3:15" ht="90" x14ac:dyDescent="0.25">
      <c r="C40" s="1" t="s">
        <v>1194</v>
      </c>
      <c r="D40" s="1" t="s">
        <v>159</v>
      </c>
      <c r="E40" s="1" t="s">
        <v>147</v>
      </c>
      <c r="F40" s="1">
        <v>-12.3589</v>
      </c>
      <c r="G40" s="1">
        <v>130.91059999999999</v>
      </c>
      <c r="H40" s="1" t="s">
        <v>160</v>
      </c>
      <c r="I40" s="1" t="s">
        <v>149</v>
      </c>
      <c r="J40" s="1" t="s">
        <v>161</v>
      </c>
      <c r="K40" s="1" t="s">
        <v>151</v>
      </c>
      <c r="L40" s="1" t="s">
        <v>882</v>
      </c>
      <c r="M40" s="2" t="s">
        <v>163</v>
      </c>
      <c r="N40" s="1" t="s">
        <v>20</v>
      </c>
      <c r="O40" s="1" t="s">
        <v>154</v>
      </c>
    </row>
    <row r="41" spans="3:15" ht="120" x14ac:dyDescent="0.25">
      <c r="C41" s="1" t="s">
        <v>1195</v>
      </c>
      <c r="D41" s="1" t="s">
        <v>164</v>
      </c>
      <c r="E41" s="1" t="s">
        <v>147</v>
      </c>
      <c r="F41" s="1">
        <v>-12.4015</v>
      </c>
      <c r="G41" s="1">
        <v>130.82230000000001</v>
      </c>
      <c r="H41" s="1" t="s">
        <v>165</v>
      </c>
      <c r="I41" s="1" t="s">
        <v>149</v>
      </c>
      <c r="J41" s="1" t="s">
        <v>166</v>
      </c>
      <c r="K41" s="1" t="s">
        <v>167</v>
      </c>
      <c r="L41" s="1" t="s">
        <v>883</v>
      </c>
      <c r="M41" s="2" t="s">
        <v>169</v>
      </c>
      <c r="N41" s="1" t="s">
        <v>20</v>
      </c>
      <c r="O41" s="1" t="s">
        <v>154</v>
      </c>
    </row>
    <row r="42" spans="3:15" x14ac:dyDescent="0.25">
      <c r="C42" s="1" t="s">
        <v>1196</v>
      </c>
      <c r="D42" s="1" t="s">
        <v>170</v>
      </c>
      <c r="E42" s="1" t="s">
        <v>147</v>
      </c>
      <c r="F42" s="1">
        <v>-12.42051</v>
      </c>
      <c r="G42" s="1">
        <v>130.845</v>
      </c>
      <c r="H42" s="1" t="s">
        <v>171</v>
      </c>
      <c r="I42" s="1" t="s">
        <v>149</v>
      </c>
      <c r="J42" s="1" t="s">
        <v>166</v>
      </c>
      <c r="K42" s="1" t="s">
        <v>167</v>
      </c>
      <c r="L42" s="1" t="s">
        <v>883</v>
      </c>
      <c r="M42" s="2" t="s">
        <v>172</v>
      </c>
      <c r="N42" s="1" t="s">
        <v>20</v>
      </c>
      <c r="O42" s="1" t="s">
        <v>154</v>
      </c>
    </row>
    <row r="43" spans="3:15" x14ac:dyDescent="0.25">
      <c r="C43" s="1" t="s">
        <v>173</v>
      </c>
      <c r="D43" s="1" t="s">
        <v>173</v>
      </c>
      <c r="E43" s="1" t="s">
        <v>147</v>
      </c>
      <c r="F43" s="1">
        <v>-12.03668</v>
      </c>
      <c r="G43" s="1">
        <v>134.22954999999999</v>
      </c>
      <c r="H43" s="1" t="s">
        <v>174</v>
      </c>
      <c r="I43" s="1" t="s">
        <v>149</v>
      </c>
      <c r="J43" s="1"/>
      <c r="K43" s="1"/>
      <c r="L43" s="1" t="s">
        <v>884</v>
      </c>
      <c r="M43" s="2" t="s">
        <v>176</v>
      </c>
      <c r="N43" s="1" t="s">
        <v>20</v>
      </c>
      <c r="O43" s="1" t="s">
        <v>154</v>
      </c>
    </row>
    <row r="44" spans="3:15" x14ac:dyDescent="0.25">
      <c r="C44" s="1" t="s">
        <v>177</v>
      </c>
      <c r="D44" s="1" t="s">
        <v>177</v>
      </c>
      <c r="E44" s="1" t="s">
        <v>147</v>
      </c>
      <c r="F44" s="1">
        <v>-11.430289999999999</v>
      </c>
      <c r="G44" s="1">
        <v>130.68297999999999</v>
      </c>
      <c r="H44" s="1" t="s">
        <v>178</v>
      </c>
      <c r="I44" s="1" t="s">
        <v>149</v>
      </c>
      <c r="J44" s="1"/>
      <c r="K44" s="1"/>
      <c r="L44" s="1"/>
      <c r="M44" s="2" t="s">
        <v>179</v>
      </c>
      <c r="N44" s="1" t="s">
        <v>20</v>
      </c>
      <c r="O44" s="1" t="s">
        <v>154</v>
      </c>
    </row>
    <row r="45" spans="3:15" x14ac:dyDescent="0.25">
      <c r="C45" s="1" t="s">
        <v>180</v>
      </c>
      <c r="D45" s="1" t="s">
        <v>180</v>
      </c>
      <c r="E45" s="1" t="s">
        <v>147</v>
      </c>
      <c r="F45" s="1">
        <v>-12.113602999999999</v>
      </c>
      <c r="G45" s="1">
        <v>134.91842500000001</v>
      </c>
      <c r="H45" s="1" t="s">
        <v>181</v>
      </c>
      <c r="I45" s="1" t="s">
        <v>149</v>
      </c>
      <c r="J45" s="1"/>
      <c r="K45" s="1"/>
      <c r="L45" s="1"/>
      <c r="M45" s="2" t="s">
        <v>182</v>
      </c>
      <c r="N45" s="1" t="s">
        <v>20</v>
      </c>
      <c r="O45" s="1" t="s">
        <v>154</v>
      </c>
    </row>
    <row r="46" spans="3:15" x14ac:dyDescent="0.25">
      <c r="C46" s="1" t="s">
        <v>183</v>
      </c>
      <c r="D46" s="1" t="s">
        <v>183</v>
      </c>
      <c r="E46" s="1" t="s">
        <v>147</v>
      </c>
      <c r="F46" s="1">
        <v>-13.771056</v>
      </c>
      <c r="G46" s="1">
        <v>136.20167599999999</v>
      </c>
      <c r="H46" s="1" t="s">
        <v>184</v>
      </c>
      <c r="I46" s="1" t="s">
        <v>149</v>
      </c>
      <c r="J46" s="1"/>
      <c r="K46" s="1"/>
      <c r="L46" s="1"/>
      <c r="M46" s="2" t="s">
        <v>185</v>
      </c>
      <c r="N46" s="1" t="s">
        <v>20</v>
      </c>
      <c r="O46" s="1" t="s">
        <v>154</v>
      </c>
    </row>
    <row r="47" spans="3:15" x14ac:dyDescent="0.25">
      <c r="C47" s="1" t="s">
        <v>186</v>
      </c>
      <c r="D47" s="1" t="s">
        <v>186</v>
      </c>
      <c r="E47" s="1" t="s">
        <v>147</v>
      </c>
      <c r="F47" s="1">
        <v>-11.1388</v>
      </c>
      <c r="G47" s="1">
        <v>132.57836</v>
      </c>
      <c r="H47" s="1" t="s">
        <v>187</v>
      </c>
      <c r="I47" s="1" t="s">
        <v>149</v>
      </c>
      <c r="J47" s="1"/>
      <c r="K47" s="1"/>
      <c r="L47" s="1"/>
      <c r="M47" s="2" t="s">
        <v>188</v>
      </c>
      <c r="N47" s="1" t="s">
        <v>20</v>
      </c>
      <c r="O47" s="1" t="s">
        <v>154</v>
      </c>
    </row>
    <row r="48" spans="3:15" x14ac:dyDescent="0.25">
      <c r="C48" s="1" t="s">
        <v>189</v>
      </c>
      <c r="D48" s="1" t="s">
        <v>189</v>
      </c>
      <c r="E48" s="1" t="s">
        <v>147</v>
      </c>
      <c r="F48" s="1">
        <v>-12.5037</v>
      </c>
      <c r="G48" s="1">
        <v>130.94861</v>
      </c>
      <c r="H48" s="1" t="s">
        <v>190</v>
      </c>
      <c r="I48" s="1" t="s">
        <v>149</v>
      </c>
      <c r="J48" s="1" t="s">
        <v>191</v>
      </c>
      <c r="K48" s="1" t="s">
        <v>151</v>
      </c>
      <c r="L48" s="1" t="s">
        <v>885</v>
      </c>
      <c r="M48" s="2" t="s">
        <v>193</v>
      </c>
      <c r="N48" s="1" t="s">
        <v>20</v>
      </c>
      <c r="O48" s="1" t="s">
        <v>154</v>
      </c>
    </row>
    <row r="49" spans="3:15" x14ac:dyDescent="0.25">
      <c r="C49" s="1" t="s">
        <v>194</v>
      </c>
      <c r="D49" s="1" t="s">
        <v>194</v>
      </c>
      <c r="E49" s="1" t="s">
        <v>147</v>
      </c>
      <c r="F49" s="1">
        <v>-11.413302</v>
      </c>
      <c r="G49" s="1">
        <v>130.41923399999999</v>
      </c>
      <c r="H49" s="1" t="s">
        <v>195</v>
      </c>
      <c r="I49" s="1" t="s">
        <v>149</v>
      </c>
      <c r="J49" s="1"/>
      <c r="K49" s="1"/>
      <c r="L49" s="1"/>
      <c r="M49" s="2" t="s">
        <v>196</v>
      </c>
      <c r="N49" s="1" t="s">
        <v>20</v>
      </c>
      <c r="O49" s="1" t="s">
        <v>154</v>
      </c>
    </row>
    <row r="50" spans="3:15" x14ac:dyDescent="0.25">
      <c r="C50" s="1" t="s">
        <v>197</v>
      </c>
      <c r="D50" s="1" t="s">
        <v>197</v>
      </c>
      <c r="E50" s="1" t="s">
        <v>147</v>
      </c>
      <c r="F50" s="1">
        <v>-11.661289999999999</v>
      </c>
      <c r="G50" s="1">
        <v>133.40197000000001</v>
      </c>
      <c r="H50" s="1" t="s">
        <v>198</v>
      </c>
      <c r="I50" s="1" t="s">
        <v>149</v>
      </c>
      <c r="J50" s="1"/>
      <c r="K50" s="1"/>
      <c r="L50" s="1"/>
      <c r="M50" s="2" t="s">
        <v>176</v>
      </c>
      <c r="N50" s="1" t="s">
        <v>20</v>
      </c>
      <c r="O50" s="1" t="s">
        <v>154</v>
      </c>
    </row>
    <row r="51" spans="3:15" x14ac:dyDescent="0.25">
      <c r="C51" s="1" t="s">
        <v>199</v>
      </c>
      <c r="D51" s="1" t="s">
        <v>199</v>
      </c>
      <c r="E51" s="1" t="s">
        <v>147</v>
      </c>
      <c r="F51" s="1">
        <v>-11.75034</v>
      </c>
      <c r="G51" s="1">
        <v>130.62814</v>
      </c>
      <c r="H51" s="1" t="s">
        <v>200</v>
      </c>
      <c r="I51" s="1" t="s">
        <v>149</v>
      </c>
      <c r="J51" s="1"/>
      <c r="K51" s="1"/>
      <c r="L51" s="1"/>
      <c r="M51" s="2" t="s">
        <v>196</v>
      </c>
      <c r="N51" s="1" t="s">
        <v>20</v>
      </c>
      <c r="O51" s="1" t="s">
        <v>154</v>
      </c>
    </row>
    <row r="52" spans="3:15" x14ac:dyDescent="0.25">
      <c r="C52" s="1" t="s">
        <v>201</v>
      </c>
      <c r="D52" s="1" t="s">
        <v>201</v>
      </c>
      <c r="E52" s="1" t="s">
        <v>147</v>
      </c>
      <c r="F52" s="1">
        <v>-12.262541000000001</v>
      </c>
      <c r="G52" s="1">
        <v>136.901749</v>
      </c>
      <c r="H52" s="1" t="s">
        <v>202</v>
      </c>
      <c r="I52" s="1" t="s">
        <v>149</v>
      </c>
      <c r="J52" s="1"/>
      <c r="K52" s="1"/>
      <c r="L52" s="1"/>
      <c r="M52" s="2" t="s">
        <v>203</v>
      </c>
      <c r="N52" s="1" t="s">
        <v>20</v>
      </c>
      <c r="O52" s="1" t="s">
        <v>154</v>
      </c>
    </row>
    <row r="53" spans="3:15" ht="105" x14ac:dyDescent="0.25">
      <c r="C53" s="1" t="s">
        <v>204</v>
      </c>
      <c r="D53" s="1" t="s">
        <v>204</v>
      </c>
      <c r="E53" s="1" t="s">
        <v>205</v>
      </c>
      <c r="F53" s="1">
        <v>-27.71162</v>
      </c>
      <c r="G53" s="1">
        <v>153.22953000000001</v>
      </c>
      <c r="H53" s="1" t="s">
        <v>206</v>
      </c>
      <c r="I53" s="1" t="s">
        <v>207</v>
      </c>
      <c r="J53" s="1" t="s">
        <v>161</v>
      </c>
      <c r="K53" s="1" t="s">
        <v>17</v>
      </c>
      <c r="L53" s="1" t="s">
        <v>1066</v>
      </c>
      <c r="M53" s="2" t="s">
        <v>989</v>
      </c>
      <c r="N53" s="1" t="s">
        <v>210</v>
      </c>
      <c r="O53" s="1" t="s">
        <v>211</v>
      </c>
    </row>
    <row r="54" spans="3:15" ht="90" x14ac:dyDescent="0.25">
      <c r="C54" s="1" t="s">
        <v>212</v>
      </c>
      <c r="D54" s="1" t="s">
        <v>212</v>
      </c>
      <c r="E54" s="1" t="s">
        <v>205</v>
      </c>
      <c r="F54" s="1">
        <v>-20.025449999999999</v>
      </c>
      <c r="G54" s="1">
        <v>148.26532</v>
      </c>
      <c r="H54" s="1" t="s">
        <v>1028</v>
      </c>
      <c r="I54" s="1" t="s">
        <v>214</v>
      </c>
      <c r="J54" s="1" t="s">
        <v>215</v>
      </c>
      <c r="K54" s="1" t="s">
        <v>30</v>
      </c>
      <c r="L54" s="1" t="s">
        <v>918</v>
      </c>
      <c r="M54" s="2" t="s">
        <v>944</v>
      </c>
      <c r="N54" s="1" t="s">
        <v>20</v>
      </c>
      <c r="O54" s="1" t="s">
        <v>217</v>
      </c>
    </row>
    <row r="55" spans="3:15" ht="90" x14ac:dyDescent="0.25">
      <c r="C55" s="1" t="s">
        <v>218</v>
      </c>
      <c r="D55" s="1" t="s">
        <v>218</v>
      </c>
      <c r="E55" s="1" t="s">
        <v>205</v>
      </c>
      <c r="F55" s="1">
        <v>-27.586919999999999</v>
      </c>
      <c r="G55" s="1">
        <v>152.81226000000001</v>
      </c>
      <c r="H55" s="1" t="s">
        <v>219</v>
      </c>
      <c r="I55" s="1" t="s">
        <v>220</v>
      </c>
      <c r="J55" s="1" t="s">
        <v>215</v>
      </c>
      <c r="K55" s="1" t="s">
        <v>30</v>
      </c>
      <c r="L55" s="1" t="s">
        <v>1075</v>
      </c>
      <c r="M55" s="2" t="s">
        <v>945</v>
      </c>
      <c r="N55" s="1" t="s">
        <v>210</v>
      </c>
      <c r="O55" s="1" t="s">
        <v>223</v>
      </c>
    </row>
    <row r="56" spans="3:15" ht="90" x14ac:dyDescent="0.25">
      <c r="C56" s="1" t="s">
        <v>1197</v>
      </c>
      <c r="D56" s="1" t="s">
        <v>224</v>
      </c>
      <c r="E56" s="1" t="s">
        <v>205</v>
      </c>
      <c r="F56" s="1">
        <v>-27.14847</v>
      </c>
      <c r="G56" s="1">
        <v>153.03355999999999</v>
      </c>
      <c r="H56" s="1" t="s">
        <v>225</v>
      </c>
      <c r="I56" s="1" t="s">
        <v>226</v>
      </c>
      <c r="J56" s="1" t="s">
        <v>74</v>
      </c>
      <c r="K56" s="1" t="s">
        <v>30</v>
      </c>
      <c r="L56" s="12">
        <v>65546</v>
      </c>
      <c r="M56" s="2" t="s">
        <v>946</v>
      </c>
      <c r="N56" s="1" t="s">
        <v>228</v>
      </c>
      <c r="O56" s="1" t="s">
        <v>229</v>
      </c>
    </row>
    <row r="57" spans="3:15" ht="90" x14ac:dyDescent="0.25">
      <c r="C57" s="1" t="s">
        <v>1198</v>
      </c>
      <c r="D57" s="1" t="s">
        <v>230</v>
      </c>
      <c r="E57" s="1" t="s">
        <v>205</v>
      </c>
      <c r="F57" s="1">
        <v>-27.09525</v>
      </c>
      <c r="G57" s="1">
        <v>152.97011000000001</v>
      </c>
      <c r="H57" s="1" t="s">
        <v>225</v>
      </c>
      <c r="I57" s="1" t="s">
        <v>226</v>
      </c>
      <c r="J57" s="1" t="s">
        <v>74</v>
      </c>
      <c r="K57" s="1" t="s">
        <v>30</v>
      </c>
      <c r="L57" s="12">
        <v>73067</v>
      </c>
      <c r="M57" s="2" t="s">
        <v>1087</v>
      </c>
      <c r="N57" s="1" t="s">
        <v>210</v>
      </c>
      <c r="O57" s="1" t="s">
        <v>229</v>
      </c>
    </row>
    <row r="58" spans="3:15" ht="90" x14ac:dyDescent="0.25">
      <c r="C58" s="1" t="s">
        <v>232</v>
      </c>
      <c r="D58" s="1" t="s">
        <v>232</v>
      </c>
      <c r="E58" s="1" t="s">
        <v>205</v>
      </c>
      <c r="F58" s="1">
        <v>-20.2653</v>
      </c>
      <c r="G58" s="1">
        <v>148.6936</v>
      </c>
      <c r="H58" s="1" t="s">
        <v>1028</v>
      </c>
      <c r="I58" s="1" t="s">
        <v>214</v>
      </c>
      <c r="J58" s="1" t="s">
        <v>234</v>
      </c>
      <c r="K58" s="1" t="s">
        <v>17</v>
      </c>
      <c r="L58" s="1" t="s">
        <v>1067</v>
      </c>
      <c r="M58" s="2" t="s">
        <v>947</v>
      </c>
      <c r="N58" s="1" t="s">
        <v>20</v>
      </c>
      <c r="O58" s="1" t="s">
        <v>217</v>
      </c>
    </row>
    <row r="59" spans="3:15" ht="120" x14ac:dyDescent="0.25">
      <c r="C59" s="1" t="s">
        <v>236</v>
      </c>
      <c r="D59" s="1" t="s">
        <v>236</v>
      </c>
      <c r="E59" s="1" t="s">
        <v>205</v>
      </c>
      <c r="F59" s="1">
        <v>-27.51698</v>
      </c>
      <c r="G59" s="1">
        <v>153.1968</v>
      </c>
      <c r="H59" s="1" t="s">
        <v>237</v>
      </c>
      <c r="I59" s="1" t="s">
        <v>238</v>
      </c>
      <c r="J59" s="1" t="s">
        <v>239</v>
      </c>
      <c r="K59" s="1" t="s">
        <v>17</v>
      </c>
      <c r="L59" s="1" t="s">
        <v>1085</v>
      </c>
      <c r="M59" s="2" t="s">
        <v>948</v>
      </c>
      <c r="N59" s="1" t="s">
        <v>210</v>
      </c>
      <c r="O59" s="1" t="s">
        <v>242</v>
      </c>
    </row>
    <row r="60" spans="3:15" ht="90" x14ac:dyDescent="0.25">
      <c r="C60" s="1" t="s">
        <v>1199</v>
      </c>
      <c r="D60" s="1" t="s">
        <v>243</v>
      </c>
      <c r="E60" s="1" t="s">
        <v>205</v>
      </c>
      <c r="F60" s="1">
        <v>-27.60202</v>
      </c>
      <c r="G60" s="1">
        <v>152.90602999999999</v>
      </c>
      <c r="H60" s="1" t="s">
        <v>219</v>
      </c>
      <c r="I60" s="1" t="s">
        <v>220</v>
      </c>
      <c r="J60" s="1" t="s">
        <v>244</v>
      </c>
      <c r="K60" s="1" t="s">
        <v>30</v>
      </c>
      <c r="L60" s="1" t="s">
        <v>888</v>
      </c>
      <c r="M60" s="2" t="s">
        <v>949</v>
      </c>
      <c r="N60" s="1" t="s">
        <v>210</v>
      </c>
      <c r="O60" s="1" t="s">
        <v>223</v>
      </c>
    </row>
    <row r="61" spans="3:15" ht="120" x14ac:dyDescent="0.25">
      <c r="C61" s="1" t="s">
        <v>1200</v>
      </c>
      <c r="D61" s="1" t="s">
        <v>247</v>
      </c>
      <c r="E61" s="1" t="s">
        <v>205</v>
      </c>
      <c r="F61" s="1">
        <v>-19.28838</v>
      </c>
      <c r="G61" s="1">
        <v>146.864</v>
      </c>
      <c r="H61" s="1" t="s">
        <v>248</v>
      </c>
      <c r="I61" s="1" t="s">
        <v>249</v>
      </c>
      <c r="J61" s="1" t="s">
        <v>250</v>
      </c>
      <c r="K61" s="1" t="s">
        <v>17</v>
      </c>
      <c r="L61" s="1" t="s">
        <v>889</v>
      </c>
      <c r="M61" s="2" t="s">
        <v>950</v>
      </c>
      <c r="N61" s="1" t="s">
        <v>20</v>
      </c>
      <c r="O61" s="1" t="s">
        <v>253</v>
      </c>
    </row>
    <row r="62" spans="3:15" ht="90" x14ac:dyDescent="0.25">
      <c r="C62" s="1" t="s">
        <v>254</v>
      </c>
      <c r="D62" s="1" t="s">
        <v>254</v>
      </c>
      <c r="E62" s="1" t="s">
        <v>205</v>
      </c>
      <c r="F62" s="1">
        <v>-26.578769999999999</v>
      </c>
      <c r="G62" s="1">
        <v>153.06701000000001</v>
      </c>
      <c r="H62" s="1" t="s">
        <v>225</v>
      </c>
      <c r="I62" s="1" t="s">
        <v>226</v>
      </c>
      <c r="J62" s="1" t="s">
        <v>255</v>
      </c>
      <c r="K62" s="1" t="s">
        <v>30</v>
      </c>
      <c r="L62" s="12">
        <v>31106</v>
      </c>
      <c r="M62" s="2" t="s">
        <v>951</v>
      </c>
      <c r="N62" s="1" t="s">
        <v>210</v>
      </c>
      <c r="O62" s="1" t="s">
        <v>229</v>
      </c>
    </row>
    <row r="63" spans="3:15" ht="135" x14ac:dyDescent="0.25">
      <c r="C63" s="1" t="s">
        <v>257</v>
      </c>
      <c r="D63" s="1" t="s">
        <v>257</v>
      </c>
      <c r="E63" s="1" t="s">
        <v>205</v>
      </c>
      <c r="F63" s="1">
        <v>-27.93403</v>
      </c>
      <c r="G63" s="1">
        <v>153.42633000000001</v>
      </c>
      <c r="H63" s="1" t="s">
        <v>258</v>
      </c>
      <c r="I63" s="1" t="s">
        <v>259</v>
      </c>
      <c r="J63" s="1" t="s">
        <v>260</v>
      </c>
      <c r="K63" s="1" t="s">
        <v>17</v>
      </c>
      <c r="L63" s="1" t="s">
        <v>890</v>
      </c>
      <c r="M63" s="2" t="s">
        <v>952</v>
      </c>
      <c r="N63" s="1" t="s">
        <v>20</v>
      </c>
      <c r="O63" s="1" t="s">
        <v>263</v>
      </c>
    </row>
    <row r="64" spans="3:15" ht="60" x14ac:dyDescent="0.25">
      <c r="C64" s="1" t="s">
        <v>1201</v>
      </c>
      <c r="D64" s="1" t="s">
        <v>265</v>
      </c>
      <c r="E64" s="1" t="s">
        <v>205</v>
      </c>
      <c r="F64" s="1">
        <v>-24.85209</v>
      </c>
      <c r="G64" s="1">
        <v>152.36568</v>
      </c>
      <c r="H64" s="1" t="s">
        <v>266</v>
      </c>
      <c r="I64" s="1" t="s">
        <v>267</v>
      </c>
      <c r="J64" s="1" t="s">
        <v>268</v>
      </c>
      <c r="K64" s="1" t="s">
        <v>30</v>
      </c>
      <c r="L64" s="1" t="s">
        <v>891</v>
      </c>
      <c r="M64" s="2" t="s">
        <v>953</v>
      </c>
      <c r="N64" s="1" t="s">
        <v>210</v>
      </c>
      <c r="O64" s="1" t="s">
        <v>271</v>
      </c>
    </row>
    <row r="65" spans="3:15" ht="105" x14ac:dyDescent="0.25">
      <c r="C65" s="1" t="s">
        <v>272</v>
      </c>
      <c r="D65" s="1" t="s">
        <v>272</v>
      </c>
      <c r="E65" s="1" t="s">
        <v>205</v>
      </c>
      <c r="F65" s="1">
        <v>-16.990839999999999</v>
      </c>
      <c r="G65" s="1">
        <v>145.76284000000001</v>
      </c>
      <c r="H65" s="1" t="s">
        <v>273</v>
      </c>
      <c r="I65" s="1" t="s">
        <v>274</v>
      </c>
      <c r="J65" s="1" t="s">
        <v>275</v>
      </c>
      <c r="K65" s="1" t="s">
        <v>17</v>
      </c>
      <c r="L65" s="1" t="s">
        <v>1070</v>
      </c>
      <c r="M65" s="2" t="s">
        <v>954</v>
      </c>
      <c r="N65" s="1" t="s">
        <v>228</v>
      </c>
      <c r="O65" s="1" t="s">
        <v>277</v>
      </c>
    </row>
    <row r="66" spans="3:15" ht="120" x14ac:dyDescent="0.25">
      <c r="C66" s="1" t="s">
        <v>278</v>
      </c>
      <c r="D66" s="1" t="s">
        <v>278</v>
      </c>
      <c r="E66" s="1" t="s">
        <v>205</v>
      </c>
      <c r="F66" s="1">
        <v>-27.935735000000001</v>
      </c>
      <c r="G66" s="1">
        <v>153.428719</v>
      </c>
      <c r="H66" s="1" t="s">
        <v>258</v>
      </c>
      <c r="I66" s="1" t="s">
        <v>259</v>
      </c>
      <c r="J66" s="1" t="s">
        <v>250</v>
      </c>
      <c r="K66" s="1" t="s">
        <v>17</v>
      </c>
      <c r="L66" s="1" t="s">
        <v>916</v>
      </c>
      <c r="M66" s="2" t="s">
        <v>955</v>
      </c>
      <c r="N66" s="1" t="s">
        <v>20</v>
      </c>
      <c r="O66" s="1" t="s">
        <v>263</v>
      </c>
    </row>
    <row r="67" spans="3:15" ht="120" x14ac:dyDescent="0.25">
      <c r="C67" s="1" t="s">
        <v>281</v>
      </c>
      <c r="D67" s="1" t="s">
        <v>282</v>
      </c>
      <c r="E67" s="1" t="s">
        <v>205</v>
      </c>
      <c r="F67" s="1">
        <v>-25.263999999999999</v>
      </c>
      <c r="G67" s="1">
        <v>152.8098</v>
      </c>
      <c r="H67" s="1" t="s">
        <v>283</v>
      </c>
      <c r="I67" s="1" t="s">
        <v>284</v>
      </c>
      <c r="J67" s="1" t="s">
        <v>285</v>
      </c>
      <c r="K67" s="1" t="s">
        <v>30</v>
      </c>
      <c r="L67" s="1" t="s">
        <v>1088</v>
      </c>
      <c r="M67" s="2" t="s">
        <v>956</v>
      </c>
      <c r="N67" s="1" t="s">
        <v>228</v>
      </c>
      <c r="O67" s="1" t="s">
        <v>288</v>
      </c>
    </row>
    <row r="68" spans="3:15" ht="105" x14ac:dyDescent="0.25">
      <c r="C68" s="1" t="s">
        <v>289</v>
      </c>
      <c r="D68" s="1" t="s">
        <v>289</v>
      </c>
      <c r="E68" s="1" t="s">
        <v>205</v>
      </c>
      <c r="F68" s="1">
        <v>-27.50534</v>
      </c>
      <c r="G68" s="1">
        <v>153.01344</v>
      </c>
      <c r="H68" s="1" t="s">
        <v>219</v>
      </c>
      <c r="I68" s="1" t="s">
        <v>220</v>
      </c>
      <c r="J68" s="1" t="s">
        <v>290</v>
      </c>
      <c r="K68" s="1" t="s">
        <v>30</v>
      </c>
      <c r="L68" s="1" t="s">
        <v>1076</v>
      </c>
      <c r="M68" s="2" t="s">
        <v>957</v>
      </c>
      <c r="N68" s="1" t="s">
        <v>210</v>
      </c>
      <c r="O68" s="1" t="s">
        <v>223</v>
      </c>
    </row>
    <row r="69" spans="3:15" ht="90" x14ac:dyDescent="0.25">
      <c r="C69" s="1" t="s">
        <v>1202</v>
      </c>
      <c r="D69" s="1" t="s">
        <v>293</v>
      </c>
      <c r="E69" s="1" t="s">
        <v>205</v>
      </c>
      <c r="F69" s="1">
        <v>-27.436900000000001</v>
      </c>
      <c r="G69" s="1">
        <v>153.11750000000001</v>
      </c>
      <c r="H69" s="1" t="s">
        <v>219</v>
      </c>
      <c r="I69" s="1" t="s">
        <v>220</v>
      </c>
      <c r="J69" s="1" t="s">
        <v>294</v>
      </c>
      <c r="K69" s="1" t="s">
        <v>30</v>
      </c>
      <c r="L69" s="1" t="s">
        <v>1078</v>
      </c>
      <c r="M69" s="2" t="s">
        <v>1077</v>
      </c>
      <c r="N69" s="1" t="s">
        <v>210</v>
      </c>
      <c r="O69" s="1" t="s">
        <v>223</v>
      </c>
    </row>
    <row r="70" spans="3:15" ht="105" x14ac:dyDescent="0.25">
      <c r="C70" s="1" t="s">
        <v>297</v>
      </c>
      <c r="D70" s="1" t="s">
        <v>297</v>
      </c>
      <c r="E70" s="1" t="s">
        <v>205</v>
      </c>
      <c r="F70" s="1">
        <v>-23.84</v>
      </c>
      <c r="G70" s="1">
        <v>151.22059999999999</v>
      </c>
      <c r="H70" s="1" t="s">
        <v>298</v>
      </c>
      <c r="I70" s="1" t="s">
        <v>299</v>
      </c>
      <c r="J70" s="1" t="s">
        <v>70</v>
      </c>
      <c r="K70" s="1" t="s">
        <v>30</v>
      </c>
      <c r="L70" s="1" t="s">
        <v>1072</v>
      </c>
      <c r="M70" s="2" t="s">
        <v>958</v>
      </c>
      <c r="N70" s="1" t="s">
        <v>228</v>
      </c>
      <c r="O70" s="1" t="s">
        <v>301</v>
      </c>
    </row>
    <row r="71" spans="3:15" ht="90" x14ac:dyDescent="0.25">
      <c r="C71" s="1" t="s">
        <v>302</v>
      </c>
      <c r="D71" s="1" t="s">
        <v>302</v>
      </c>
      <c r="E71" s="1" t="s">
        <v>205</v>
      </c>
      <c r="F71" s="1">
        <v>-27.590699999999998</v>
      </c>
      <c r="G71" s="1">
        <v>152.88829000000001</v>
      </c>
      <c r="H71" s="1" t="s">
        <v>219</v>
      </c>
      <c r="I71" s="1" t="s">
        <v>220</v>
      </c>
      <c r="J71" s="1" t="s">
        <v>303</v>
      </c>
      <c r="K71" s="1" t="s">
        <v>30</v>
      </c>
      <c r="L71" s="1" t="s">
        <v>886</v>
      </c>
      <c r="M71" s="2" t="s">
        <v>959</v>
      </c>
      <c r="N71" s="1" t="s">
        <v>210</v>
      </c>
      <c r="O71" s="1" t="s">
        <v>223</v>
      </c>
    </row>
    <row r="72" spans="3:15" ht="105" x14ac:dyDescent="0.25">
      <c r="C72" s="1" t="s">
        <v>306</v>
      </c>
      <c r="D72" s="1" t="s">
        <v>306</v>
      </c>
      <c r="E72" s="1" t="s">
        <v>205</v>
      </c>
      <c r="F72" s="1">
        <v>-17.535969999999999</v>
      </c>
      <c r="G72" s="1">
        <v>146.06156999999999</v>
      </c>
      <c r="H72" s="1" t="s">
        <v>307</v>
      </c>
      <c r="I72" s="1" t="s">
        <v>308</v>
      </c>
      <c r="J72" s="1" t="s">
        <v>309</v>
      </c>
      <c r="K72" s="1" t="s">
        <v>17</v>
      </c>
      <c r="L72" s="1" t="s">
        <v>893</v>
      </c>
      <c r="M72" s="2" t="s">
        <v>960</v>
      </c>
      <c r="N72" s="1" t="s">
        <v>210</v>
      </c>
      <c r="O72" s="1" t="s">
        <v>312</v>
      </c>
    </row>
    <row r="73" spans="3:15" ht="90" x14ac:dyDescent="0.25">
      <c r="C73" s="1" t="s">
        <v>313</v>
      </c>
      <c r="D73" s="1" t="s">
        <v>313</v>
      </c>
      <c r="E73" s="1" t="s">
        <v>205</v>
      </c>
      <c r="F73" s="1">
        <v>-27.540099999999999</v>
      </c>
      <c r="G73" s="1">
        <v>152.83445</v>
      </c>
      <c r="H73" s="1" t="s">
        <v>219</v>
      </c>
      <c r="I73" s="1" t="s">
        <v>220</v>
      </c>
      <c r="J73" s="1" t="s">
        <v>314</v>
      </c>
      <c r="K73" s="1" t="s">
        <v>30</v>
      </c>
      <c r="L73" s="1" t="s">
        <v>873</v>
      </c>
      <c r="M73" s="2" t="s">
        <v>961</v>
      </c>
      <c r="N73" s="1" t="s">
        <v>210</v>
      </c>
      <c r="O73" s="1" t="s">
        <v>223</v>
      </c>
    </row>
    <row r="74" spans="3:15" ht="120" x14ac:dyDescent="0.25">
      <c r="C74" s="1" t="s">
        <v>317</v>
      </c>
      <c r="D74" s="1" t="s">
        <v>317</v>
      </c>
      <c r="E74" s="1" t="s">
        <v>205</v>
      </c>
      <c r="F74" s="1">
        <v>-26.730678000000001</v>
      </c>
      <c r="G74" s="1">
        <v>153.143303</v>
      </c>
      <c r="H74" s="1" t="s">
        <v>225</v>
      </c>
      <c r="I74" s="1" t="s">
        <v>226</v>
      </c>
      <c r="J74" s="1" t="s">
        <v>318</v>
      </c>
      <c r="K74" s="1" t="s">
        <v>30</v>
      </c>
      <c r="L74" s="12">
        <v>150722</v>
      </c>
      <c r="M74" s="2" t="s">
        <v>962</v>
      </c>
      <c r="N74" s="1" t="s">
        <v>20</v>
      </c>
      <c r="O74" s="1" t="s">
        <v>229</v>
      </c>
    </row>
    <row r="75" spans="3:15" ht="90" x14ac:dyDescent="0.25">
      <c r="C75" s="1" t="s">
        <v>320</v>
      </c>
      <c r="D75" s="1" t="s">
        <v>320</v>
      </c>
      <c r="E75" s="1" t="s">
        <v>205</v>
      </c>
      <c r="F75" s="1">
        <v>-26.730709999999998</v>
      </c>
      <c r="G75" s="1">
        <v>153.14376999999999</v>
      </c>
      <c r="H75" s="1" t="s">
        <v>225</v>
      </c>
      <c r="I75" s="1" t="s">
        <v>226</v>
      </c>
      <c r="J75" s="1" t="s">
        <v>150</v>
      </c>
      <c r="K75" s="1" t="s">
        <v>30</v>
      </c>
      <c r="L75" s="12">
        <v>11805</v>
      </c>
      <c r="M75" s="2" t="s">
        <v>963</v>
      </c>
      <c r="N75" s="1" t="s">
        <v>20</v>
      </c>
      <c r="O75" s="1" t="s">
        <v>229</v>
      </c>
    </row>
    <row r="76" spans="3:15" ht="105" x14ac:dyDescent="0.25">
      <c r="C76" s="1" t="s">
        <v>322</v>
      </c>
      <c r="D76" s="1" t="s">
        <v>322</v>
      </c>
      <c r="E76" s="1" t="s">
        <v>205</v>
      </c>
      <c r="F76" s="1">
        <v>-27.687100000000001</v>
      </c>
      <c r="G76" s="1">
        <v>153.20339999999999</v>
      </c>
      <c r="H76" s="1" t="s">
        <v>206</v>
      </c>
      <c r="I76" s="1" t="s">
        <v>207</v>
      </c>
      <c r="J76" s="1" t="s">
        <v>323</v>
      </c>
      <c r="K76" s="1" t="s">
        <v>30</v>
      </c>
      <c r="L76" s="1" t="s">
        <v>922</v>
      </c>
      <c r="M76" s="2" t="s">
        <v>1065</v>
      </c>
      <c r="N76" s="1" t="s">
        <v>210</v>
      </c>
      <c r="O76" s="1" t="s">
        <v>211</v>
      </c>
    </row>
    <row r="77" spans="3:15" ht="105" x14ac:dyDescent="0.25">
      <c r="C77" s="1" t="s">
        <v>326</v>
      </c>
      <c r="D77" s="1" t="s">
        <v>326</v>
      </c>
      <c r="E77" s="1" t="s">
        <v>205</v>
      </c>
      <c r="F77" s="1">
        <v>-18.52356</v>
      </c>
      <c r="G77" s="1">
        <v>146.32809</v>
      </c>
      <c r="H77" s="1" t="s">
        <v>327</v>
      </c>
      <c r="I77" s="1" t="s">
        <v>328</v>
      </c>
      <c r="J77" s="1" t="s">
        <v>941</v>
      </c>
      <c r="K77" s="1" t="s">
        <v>30</v>
      </c>
      <c r="L77" s="1" t="s">
        <v>912</v>
      </c>
      <c r="M77" s="2" t="s">
        <v>964</v>
      </c>
      <c r="N77" s="1" t="s">
        <v>20</v>
      </c>
      <c r="O77" s="1" t="s">
        <v>332</v>
      </c>
    </row>
    <row r="78" spans="3:15" ht="120" x14ac:dyDescent="0.25">
      <c r="C78" s="1" t="s">
        <v>333</v>
      </c>
      <c r="D78" s="1" t="s">
        <v>333</v>
      </c>
      <c r="E78" s="1" t="s">
        <v>205</v>
      </c>
      <c r="F78" s="1">
        <v>-27.37799</v>
      </c>
      <c r="G78" s="1">
        <v>153.16025999999999</v>
      </c>
      <c r="H78" s="1" t="s">
        <v>219</v>
      </c>
      <c r="I78" s="1" t="s">
        <v>220</v>
      </c>
      <c r="J78" s="1" t="s">
        <v>334</v>
      </c>
      <c r="K78" s="1" t="s">
        <v>30</v>
      </c>
      <c r="L78" s="1" t="s">
        <v>1080</v>
      </c>
      <c r="M78" s="2" t="s">
        <v>1079</v>
      </c>
      <c r="N78" s="1" t="s">
        <v>20</v>
      </c>
      <c r="O78" s="1" t="s">
        <v>223</v>
      </c>
    </row>
    <row r="79" spans="3:15" ht="90" x14ac:dyDescent="0.25">
      <c r="C79" s="1" t="s">
        <v>337</v>
      </c>
      <c r="D79" s="1" t="s">
        <v>338</v>
      </c>
      <c r="E79" s="1" t="s">
        <v>205</v>
      </c>
      <c r="F79" s="1">
        <v>-21.021609999999999</v>
      </c>
      <c r="G79" s="1">
        <v>149.13172</v>
      </c>
      <c r="H79" s="1" t="s">
        <v>339</v>
      </c>
      <c r="I79" s="1" t="s">
        <v>340</v>
      </c>
      <c r="J79" s="1" t="s">
        <v>191</v>
      </c>
      <c r="K79" s="1" t="s">
        <v>17</v>
      </c>
      <c r="L79" s="1" t="s">
        <v>887</v>
      </c>
      <c r="M79" s="2" t="s">
        <v>965</v>
      </c>
      <c r="N79" s="1" t="s">
        <v>210</v>
      </c>
      <c r="O79" s="1" t="s">
        <v>342</v>
      </c>
    </row>
    <row r="80" spans="3:15" ht="143.25" customHeight="1" x14ac:dyDescent="0.25">
      <c r="C80" s="1" t="s">
        <v>343</v>
      </c>
      <c r="D80" s="1" t="s">
        <v>343</v>
      </c>
      <c r="E80" s="1" t="s">
        <v>205</v>
      </c>
      <c r="F80" s="1">
        <v>-21.205729999999999</v>
      </c>
      <c r="G80" s="1">
        <v>149.12504999999999</v>
      </c>
      <c r="H80" s="1" t="s">
        <v>339</v>
      </c>
      <c r="I80" s="1" t="s">
        <v>340</v>
      </c>
      <c r="J80" s="1" t="s">
        <v>70</v>
      </c>
      <c r="K80" s="1" t="s">
        <v>17</v>
      </c>
      <c r="L80" s="1" t="s">
        <v>1074</v>
      </c>
      <c r="M80" s="2" t="s">
        <v>966</v>
      </c>
      <c r="N80" s="1" t="s">
        <v>210</v>
      </c>
      <c r="O80" s="1" t="s">
        <v>342</v>
      </c>
    </row>
    <row r="81" spans="3:15" ht="120" x14ac:dyDescent="0.25">
      <c r="C81" s="1" t="s">
        <v>345</v>
      </c>
      <c r="D81" s="1" t="s">
        <v>345</v>
      </c>
      <c r="E81" s="1" t="s">
        <v>205</v>
      </c>
      <c r="F81" s="1">
        <v>-16.827100000000002</v>
      </c>
      <c r="G81" s="1">
        <v>145.70909</v>
      </c>
      <c r="H81" s="1" t="s">
        <v>273</v>
      </c>
      <c r="I81" s="1" t="s">
        <v>274</v>
      </c>
      <c r="J81" s="1" t="s">
        <v>346</v>
      </c>
      <c r="K81" s="1" t="s">
        <v>17</v>
      </c>
      <c r="L81" s="1" t="s">
        <v>1068</v>
      </c>
      <c r="M81" s="2" t="s">
        <v>967</v>
      </c>
      <c r="N81" s="1" t="s">
        <v>210</v>
      </c>
      <c r="O81" s="1" t="s">
        <v>277</v>
      </c>
    </row>
    <row r="82" spans="3:15" ht="90" x14ac:dyDescent="0.25">
      <c r="C82" s="1" t="s">
        <v>348</v>
      </c>
      <c r="D82" s="1" t="s">
        <v>348</v>
      </c>
      <c r="E82" s="1" t="s">
        <v>205</v>
      </c>
      <c r="F82" s="1">
        <v>-26.639579999999999</v>
      </c>
      <c r="G82" s="1">
        <v>153.06081</v>
      </c>
      <c r="H82" s="1" t="s">
        <v>225</v>
      </c>
      <c r="I82" s="1" t="s">
        <v>226</v>
      </c>
      <c r="J82" s="1" t="s">
        <v>318</v>
      </c>
      <c r="K82" s="1" t="s">
        <v>30</v>
      </c>
      <c r="L82" s="12">
        <v>86459</v>
      </c>
      <c r="M82" s="2" t="s">
        <v>968</v>
      </c>
      <c r="N82" s="1" t="s">
        <v>210</v>
      </c>
      <c r="O82" s="1" t="s">
        <v>229</v>
      </c>
    </row>
    <row r="83" spans="3:15" ht="90" x14ac:dyDescent="0.25">
      <c r="C83" s="1" t="s">
        <v>350</v>
      </c>
      <c r="D83" s="1" t="s">
        <v>350</v>
      </c>
      <c r="E83" s="1" t="s">
        <v>205</v>
      </c>
      <c r="F83" s="1">
        <v>-25.519690000000001</v>
      </c>
      <c r="G83" s="1">
        <v>152.726</v>
      </c>
      <c r="H83" s="1" t="s">
        <v>283</v>
      </c>
      <c r="I83" s="1" t="s">
        <v>284</v>
      </c>
      <c r="J83" s="1" t="s">
        <v>351</v>
      </c>
      <c r="K83" s="1" t="s">
        <v>30</v>
      </c>
      <c r="L83" s="1" t="s">
        <v>1089</v>
      </c>
      <c r="M83" s="2" t="s">
        <v>969</v>
      </c>
      <c r="N83" s="1" t="s">
        <v>210</v>
      </c>
      <c r="O83" s="1" t="s">
        <v>288</v>
      </c>
    </row>
    <row r="84" spans="3:15" ht="153.75" customHeight="1" x14ac:dyDescent="0.25">
      <c r="C84" s="1" t="s">
        <v>354</v>
      </c>
      <c r="D84" s="1" t="s">
        <v>354</v>
      </c>
      <c r="E84" s="1" t="s">
        <v>205</v>
      </c>
      <c r="F84" s="1">
        <v>-27.93601</v>
      </c>
      <c r="G84" s="1">
        <v>153.42948000000001</v>
      </c>
      <c r="H84" s="1" t="s">
        <v>258</v>
      </c>
      <c r="I84" s="1" t="s">
        <v>259</v>
      </c>
      <c r="J84" s="1" t="s">
        <v>355</v>
      </c>
      <c r="K84" s="1" t="s">
        <v>17</v>
      </c>
      <c r="L84" s="1" t="s">
        <v>896</v>
      </c>
      <c r="M84" s="2" t="s">
        <v>970</v>
      </c>
      <c r="N84" s="1" t="s">
        <v>20</v>
      </c>
      <c r="O84" s="1" t="s">
        <v>263</v>
      </c>
    </row>
    <row r="85" spans="3:15" ht="45" x14ac:dyDescent="0.25">
      <c r="C85" s="1" t="s">
        <v>358</v>
      </c>
      <c r="D85" s="1" t="s">
        <v>358</v>
      </c>
      <c r="E85" s="1" t="s">
        <v>205</v>
      </c>
      <c r="F85" s="1">
        <v>-24.864519999999999</v>
      </c>
      <c r="G85" s="1">
        <v>152.31683000000001</v>
      </c>
      <c r="H85" s="1" t="s">
        <v>1027</v>
      </c>
      <c r="I85" s="1" t="s">
        <v>267</v>
      </c>
      <c r="J85" s="1" t="s">
        <v>359</v>
      </c>
      <c r="K85" s="1" t="s">
        <v>17</v>
      </c>
      <c r="L85" s="1" t="s">
        <v>897</v>
      </c>
      <c r="M85" s="2" t="s">
        <v>971</v>
      </c>
      <c r="N85" s="1" t="s">
        <v>210</v>
      </c>
      <c r="O85" s="1" t="s">
        <v>271</v>
      </c>
    </row>
    <row r="86" spans="3:15" ht="120" x14ac:dyDescent="0.25">
      <c r="C86" s="1" t="s">
        <v>362</v>
      </c>
      <c r="D86" s="1" t="s">
        <v>362</v>
      </c>
      <c r="E86" s="1" t="s">
        <v>205</v>
      </c>
      <c r="F86" s="1">
        <v>-19.247599999999998</v>
      </c>
      <c r="G86" s="1">
        <v>146.74879999999999</v>
      </c>
      <c r="H86" s="1" t="s">
        <v>248</v>
      </c>
      <c r="I86" s="1" t="s">
        <v>249</v>
      </c>
      <c r="J86" s="1" t="s">
        <v>363</v>
      </c>
      <c r="K86" s="1" t="s">
        <v>17</v>
      </c>
      <c r="L86" s="1" t="s">
        <v>898</v>
      </c>
      <c r="M86" s="2" t="s">
        <v>972</v>
      </c>
      <c r="N86" s="1" t="s">
        <v>210</v>
      </c>
      <c r="O86" s="1" t="s">
        <v>253</v>
      </c>
    </row>
    <row r="87" spans="3:15" ht="90" x14ac:dyDescent="0.25">
      <c r="C87" s="1" t="s">
        <v>366</v>
      </c>
      <c r="D87" s="1" t="s">
        <v>366</v>
      </c>
      <c r="E87" s="1" t="s">
        <v>205</v>
      </c>
      <c r="F87" s="1">
        <v>-27.270610000000001</v>
      </c>
      <c r="G87" s="1">
        <v>152.99808999999999</v>
      </c>
      <c r="H87" s="1" t="s">
        <v>225</v>
      </c>
      <c r="I87" s="1" t="s">
        <v>226</v>
      </c>
      <c r="J87" s="1" t="s">
        <v>367</v>
      </c>
      <c r="K87" s="1" t="s">
        <v>30</v>
      </c>
      <c r="L87" s="12">
        <v>147003</v>
      </c>
      <c r="M87" s="2" t="s">
        <v>973</v>
      </c>
      <c r="N87" s="1" t="s">
        <v>210</v>
      </c>
      <c r="O87" s="1" t="s">
        <v>229</v>
      </c>
    </row>
    <row r="88" spans="3:15" ht="90" x14ac:dyDescent="0.25">
      <c r="C88" s="1" t="s">
        <v>369</v>
      </c>
      <c r="D88" s="1" t="s">
        <v>369</v>
      </c>
      <c r="E88" s="1" t="s">
        <v>205</v>
      </c>
      <c r="F88" s="1">
        <v>-26.639465000000001</v>
      </c>
      <c r="G88" s="1">
        <v>153.06037000000001</v>
      </c>
      <c r="H88" s="1" t="s">
        <v>225</v>
      </c>
      <c r="I88" s="1" t="s">
        <v>226</v>
      </c>
      <c r="J88" s="1" t="s">
        <v>370</v>
      </c>
      <c r="K88" s="1" t="s">
        <v>30</v>
      </c>
      <c r="L88" s="12">
        <v>49102</v>
      </c>
      <c r="M88" s="2" t="s">
        <v>974</v>
      </c>
      <c r="N88" s="1" t="s">
        <v>210</v>
      </c>
      <c r="O88" s="1" t="s">
        <v>229</v>
      </c>
    </row>
    <row r="89" spans="3:15" ht="120" x14ac:dyDescent="0.25">
      <c r="C89" s="1" t="s">
        <v>372</v>
      </c>
      <c r="D89" s="1" t="s">
        <v>372</v>
      </c>
      <c r="E89" s="1" t="s">
        <v>205</v>
      </c>
      <c r="F89" s="1">
        <v>-23.3782</v>
      </c>
      <c r="G89" s="1">
        <v>150.51830000000001</v>
      </c>
      <c r="H89" s="1" t="s">
        <v>373</v>
      </c>
      <c r="I89" s="1" t="s">
        <v>374</v>
      </c>
      <c r="J89" s="1" t="s">
        <v>375</v>
      </c>
      <c r="K89" s="1" t="s">
        <v>17</v>
      </c>
      <c r="L89" s="1" t="s">
        <v>1084</v>
      </c>
      <c r="M89" s="2" t="s">
        <v>975</v>
      </c>
      <c r="N89" s="1" t="s">
        <v>210</v>
      </c>
      <c r="O89" s="1" t="s">
        <v>378</v>
      </c>
    </row>
    <row r="90" spans="3:15" ht="115.5" customHeight="1" x14ac:dyDescent="0.25">
      <c r="C90" s="1" t="s">
        <v>379</v>
      </c>
      <c r="D90" s="1" t="s">
        <v>379</v>
      </c>
      <c r="E90" s="1" t="s">
        <v>205</v>
      </c>
      <c r="F90" s="1">
        <v>-27.544630000000002</v>
      </c>
      <c r="G90" s="1">
        <v>152.9736</v>
      </c>
      <c r="H90" s="1" t="s">
        <v>219</v>
      </c>
      <c r="I90" s="1" t="s">
        <v>220</v>
      </c>
      <c r="J90" s="1" t="s">
        <v>380</v>
      </c>
      <c r="K90" s="1" t="s">
        <v>381</v>
      </c>
      <c r="L90" s="1" t="s">
        <v>1081</v>
      </c>
      <c r="M90" s="2" t="s">
        <v>976</v>
      </c>
      <c r="N90" s="1" t="s">
        <v>210</v>
      </c>
      <c r="O90" s="1" t="s">
        <v>223</v>
      </c>
    </row>
    <row r="91" spans="3:15" ht="90" x14ac:dyDescent="0.25">
      <c r="C91" s="1" t="s">
        <v>384</v>
      </c>
      <c r="D91" s="1" t="s">
        <v>384</v>
      </c>
      <c r="E91" s="1" t="s">
        <v>205</v>
      </c>
      <c r="F91" s="1">
        <v>-16.493449999999999</v>
      </c>
      <c r="G91" s="1">
        <v>145.45983000000001</v>
      </c>
      <c r="H91" s="1" t="s">
        <v>385</v>
      </c>
      <c r="I91" s="1" t="s">
        <v>386</v>
      </c>
      <c r="J91" s="1" t="s">
        <v>387</v>
      </c>
      <c r="K91" s="1" t="s">
        <v>17</v>
      </c>
      <c r="L91" s="1">
        <v>5582</v>
      </c>
      <c r="M91" s="2" t="s">
        <v>977</v>
      </c>
      <c r="N91" s="1" t="s">
        <v>228</v>
      </c>
      <c r="O91" s="1" t="s">
        <v>389</v>
      </c>
    </row>
    <row r="92" spans="3:15" ht="135" x14ac:dyDescent="0.25">
      <c r="C92" s="1" t="s">
        <v>390</v>
      </c>
      <c r="D92" s="1" t="s">
        <v>390</v>
      </c>
      <c r="E92" s="1" t="s">
        <v>205</v>
      </c>
      <c r="F92" s="1">
        <v>-25.312539999999998</v>
      </c>
      <c r="G92" s="1">
        <v>152.89785000000001</v>
      </c>
      <c r="H92" s="1" t="s">
        <v>283</v>
      </c>
      <c r="I92" s="1" t="s">
        <v>284</v>
      </c>
      <c r="J92" s="1" t="s">
        <v>391</v>
      </c>
      <c r="K92" s="1" t="s">
        <v>30</v>
      </c>
      <c r="L92" s="1" t="s">
        <v>899</v>
      </c>
      <c r="M92" s="2" t="s">
        <v>978</v>
      </c>
      <c r="N92" s="1" t="s">
        <v>228</v>
      </c>
      <c r="O92" s="1" t="s">
        <v>288</v>
      </c>
    </row>
    <row r="93" spans="3:15" ht="113.25" customHeight="1" x14ac:dyDescent="0.25">
      <c r="C93" s="1" t="s">
        <v>394</v>
      </c>
      <c r="D93" s="1" t="s">
        <v>394</v>
      </c>
      <c r="E93" s="1" t="s">
        <v>205</v>
      </c>
      <c r="F93" s="1">
        <v>-27.250129999999999</v>
      </c>
      <c r="G93" s="1">
        <v>153.06895</v>
      </c>
      <c r="H93" s="1" t="s">
        <v>225</v>
      </c>
      <c r="I93" s="1" t="s">
        <v>226</v>
      </c>
      <c r="J93" s="1" t="s">
        <v>395</v>
      </c>
      <c r="K93" s="1" t="s">
        <v>30</v>
      </c>
      <c r="L93" s="12">
        <v>65377</v>
      </c>
      <c r="M93" s="2" t="s">
        <v>979</v>
      </c>
      <c r="N93" s="1" t="s">
        <v>228</v>
      </c>
      <c r="O93" s="1" t="s">
        <v>229</v>
      </c>
    </row>
    <row r="94" spans="3:15" ht="129.75" customHeight="1" x14ac:dyDescent="0.25">
      <c r="C94" s="1" t="s">
        <v>397</v>
      </c>
      <c r="D94" s="1" t="s">
        <v>397</v>
      </c>
      <c r="E94" s="1" t="s">
        <v>205</v>
      </c>
      <c r="F94" s="1">
        <v>-27.330010000000001</v>
      </c>
      <c r="G94" s="1">
        <v>153.07320000000001</v>
      </c>
      <c r="H94" s="1" t="s">
        <v>219</v>
      </c>
      <c r="I94" s="1" t="s">
        <v>220</v>
      </c>
      <c r="J94" s="1" t="s">
        <v>363</v>
      </c>
      <c r="K94" s="1" t="s">
        <v>30</v>
      </c>
      <c r="L94" s="1" t="s">
        <v>1082</v>
      </c>
      <c r="M94" s="2" t="s">
        <v>980</v>
      </c>
      <c r="N94" s="1" t="s">
        <v>210</v>
      </c>
      <c r="O94" s="1" t="s">
        <v>223</v>
      </c>
    </row>
    <row r="95" spans="3:15" ht="147" customHeight="1" x14ac:dyDescent="0.25">
      <c r="C95" s="1" t="s">
        <v>400</v>
      </c>
      <c r="D95" s="1" t="s">
        <v>400</v>
      </c>
      <c r="E95" s="1" t="s">
        <v>205</v>
      </c>
      <c r="F95" s="1">
        <v>-23.3932</v>
      </c>
      <c r="G95" s="1">
        <v>150.52959999999999</v>
      </c>
      <c r="H95" s="1" t="s">
        <v>373</v>
      </c>
      <c r="I95" s="1" t="s">
        <v>374</v>
      </c>
      <c r="J95" s="1" t="s">
        <v>375</v>
      </c>
      <c r="K95" s="1" t="s">
        <v>17</v>
      </c>
      <c r="L95" s="1" t="s">
        <v>1069</v>
      </c>
      <c r="M95" s="2" t="s">
        <v>981</v>
      </c>
      <c r="N95" s="1" t="s">
        <v>210</v>
      </c>
      <c r="O95" s="1" t="s">
        <v>378</v>
      </c>
    </row>
    <row r="96" spans="3:15" ht="115.5" customHeight="1" x14ac:dyDescent="0.25">
      <c r="C96" s="1" t="s">
        <v>403</v>
      </c>
      <c r="D96" s="1" t="s">
        <v>403</v>
      </c>
      <c r="E96" s="1" t="s">
        <v>205</v>
      </c>
      <c r="F96" s="1">
        <v>-23.904699999999998</v>
      </c>
      <c r="G96" s="1">
        <v>151.2996</v>
      </c>
      <c r="H96" s="1" t="s">
        <v>298</v>
      </c>
      <c r="I96" s="1" t="s">
        <v>299</v>
      </c>
      <c r="J96" s="1" t="s">
        <v>161</v>
      </c>
      <c r="K96" s="1" t="s">
        <v>30</v>
      </c>
      <c r="L96" s="1">
        <v>0</v>
      </c>
      <c r="M96" s="2" t="s">
        <v>982</v>
      </c>
      <c r="N96" s="1" t="s">
        <v>228</v>
      </c>
      <c r="O96" s="1" t="s">
        <v>301</v>
      </c>
    </row>
    <row r="97" spans="3:15" ht="150.75" customHeight="1" x14ac:dyDescent="0.25">
      <c r="C97" s="1" t="s">
        <v>405</v>
      </c>
      <c r="D97" s="1" t="s">
        <v>406</v>
      </c>
      <c r="E97" s="1" t="s">
        <v>205</v>
      </c>
      <c r="F97" s="1">
        <v>-16.96163</v>
      </c>
      <c r="G97" s="1">
        <v>145.76835</v>
      </c>
      <c r="H97" s="1" t="s">
        <v>273</v>
      </c>
      <c r="I97" s="1" t="s">
        <v>274</v>
      </c>
      <c r="J97" s="1" t="s">
        <v>407</v>
      </c>
      <c r="K97" s="1" t="s">
        <v>17</v>
      </c>
      <c r="L97" s="1" t="s">
        <v>1071</v>
      </c>
      <c r="M97" s="2" t="s">
        <v>983</v>
      </c>
      <c r="N97" s="1" t="s">
        <v>210</v>
      </c>
      <c r="O97" s="1" t="s">
        <v>277</v>
      </c>
    </row>
    <row r="98" spans="3:15" ht="139.5" customHeight="1" x14ac:dyDescent="0.25">
      <c r="C98" s="1" t="s">
        <v>408</v>
      </c>
      <c r="D98" s="1" t="s">
        <v>408</v>
      </c>
      <c r="E98" s="1" t="s">
        <v>205</v>
      </c>
      <c r="F98" s="1">
        <v>-27.484089999999998</v>
      </c>
      <c r="G98" s="1">
        <v>153.18853999999999</v>
      </c>
      <c r="H98" s="1" t="s">
        <v>237</v>
      </c>
      <c r="I98" s="1" t="s">
        <v>238</v>
      </c>
      <c r="J98" s="1" t="s">
        <v>239</v>
      </c>
      <c r="K98" s="1" t="s">
        <v>17</v>
      </c>
      <c r="L98" s="1" t="s">
        <v>1085</v>
      </c>
      <c r="M98" s="2" t="s">
        <v>984</v>
      </c>
      <c r="N98" s="1" t="s">
        <v>210</v>
      </c>
      <c r="O98" s="1" t="s">
        <v>242</v>
      </c>
    </row>
    <row r="99" spans="3:15" ht="90" x14ac:dyDescent="0.25">
      <c r="C99" s="1" t="s">
        <v>410</v>
      </c>
      <c r="D99" s="1" t="s">
        <v>410</v>
      </c>
      <c r="E99" s="1" t="s">
        <v>205</v>
      </c>
      <c r="F99" s="1">
        <v>-25.917580000000001</v>
      </c>
      <c r="G99" s="1">
        <v>152.99360999999999</v>
      </c>
      <c r="H99" s="1" t="s">
        <v>411</v>
      </c>
      <c r="I99" s="1" t="s">
        <v>412</v>
      </c>
      <c r="J99" s="1" t="s">
        <v>413</v>
      </c>
      <c r="K99" s="1" t="s">
        <v>30</v>
      </c>
      <c r="L99" s="1" t="s">
        <v>1073</v>
      </c>
      <c r="M99" s="2" t="s">
        <v>985</v>
      </c>
      <c r="N99" s="1" t="s">
        <v>228</v>
      </c>
      <c r="O99" s="1" t="s">
        <v>415</v>
      </c>
    </row>
    <row r="100" spans="3:15" ht="135" customHeight="1" x14ac:dyDescent="0.25">
      <c r="C100" s="1" t="s">
        <v>416</v>
      </c>
      <c r="D100" s="1" t="s">
        <v>416</v>
      </c>
      <c r="E100" s="1" t="s">
        <v>205</v>
      </c>
      <c r="F100" s="1">
        <v>-27.579712000000001</v>
      </c>
      <c r="G100" s="1">
        <v>153.29122000000001</v>
      </c>
      <c r="H100" s="1" t="s">
        <v>237</v>
      </c>
      <c r="I100" s="1" t="s">
        <v>238</v>
      </c>
      <c r="J100" s="1" t="s">
        <v>417</v>
      </c>
      <c r="K100" s="1" t="s">
        <v>17</v>
      </c>
      <c r="L100" s="1" t="s">
        <v>920</v>
      </c>
      <c r="M100" s="2" t="s">
        <v>986</v>
      </c>
      <c r="N100" s="1" t="s">
        <v>210</v>
      </c>
      <c r="O100" s="1" t="s">
        <v>242</v>
      </c>
    </row>
    <row r="101" spans="3:15" ht="105.75" customHeight="1" x14ac:dyDescent="0.25">
      <c r="C101" s="1" t="s">
        <v>420</v>
      </c>
      <c r="D101" s="1" t="s">
        <v>420</v>
      </c>
      <c r="E101" s="1" t="s">
        <v>205</v>
      </c>
      <c r="F101" s="1">
        <v>-27.581226999999998</v>
      </c>
      <c r="G101" s="1">
        <v>152.895006</v>
      </c>
      <c r="H101" s="1" t="s">
        <v>219</v>
      </c>
      <c r="I101" s="1" t="s">
        <v>220</v>
      </c>
      <c r="J101" s="1" t="s">
        <v>421</v>
      </c>
      <c r="K101" s="1" t="s">
        <v>381</v>
      </c>
      <c r="L101" s="1" t="s">
        <v>1083</v>
      </c>
      <c r="M101" s="2" t="s">
        <v>987</v>
      </c>
      <c r="N101" s="1" t="s">
        <v>210</v>
      </c>
      <c r="O101" s="1" t="s">
        <v>223</v>
      </c>
    </row>
    <row r="102" spans="3:15" ht="142.5" customHeight="1" x14ac:dyDescent="0.25">
      <c r="C102" s="1" t="s">
        <v>424</v>
      </c>
      <c r="D102" s="1" t="s">
        <v>424</v>
      </c>
      <c r="E102" s="1" t="s">
        <v>205</v>
      </c>
      <c r="F102" s="1">
        <v>-23.360779999999998</v>
      </c>
      <c r="G102" s="1">
        <v>150.49501000000001</v>
      </c>
      <c r="H102" s="1" t="s">
        <v>373</v>
      </c>
      <c r="I102" s="1" t="s">
        <v>374</v>
      </c>
      <c r="J102" s="1" t="s">
        <v>375</v>
      </c>
      <c r="K102" s="1" t="s">
        <v>17</v>
      </c>
      <c r="L102" s="1">
        <v>0</v>
      </c>
      <c r="M102" s="2" t="s">
        <v>1086</v>
      </c>
      <c r="N102" s="1" t="s">
        <v>210</v>
      </c>
      <c r="O102" s="1" t="s">
        <v>378</v>
      </c>
    </row>
    <row r="103" spans="3:15" ht="93" customHeight="1" x14ac:dyDescent="0.25">
      <c r="C103" s="1" t="s">
        <v>427</v>
      </c>
      <c r="D103" s="1" t="s">
        <v>427</v>
      </c>
      <c r="E103" s="1" t="s">
        <v>205</v>
      </c>
      <c r="F103" s="1">
        <v>-27.415330000000001</v>
      </c>
      <c r="G103" s="1">
        <v>153.16896</v>
      </c>
      <c r="H103" s="1" t="s">
        <v>219</v>
      </c>
      <c r="I103" s="1" t="s">
        <v>220</v>
      </c>
      <c r="J103" s="1" t="s">
        <v>428</v>
      </c>
      <c r="K103" s="1" t="s">
        <v>30</v>
      </c>
      <c r="L103" s="1" t="s">
        <v>1084</v>
      </c>
      <c r="M103" s="2" t="s">
        <v>988</v>
      </c>
      <c r="N103" s="1" t="s">
        <v>20</v>
      </c>
      <c r="O103" s="1" t="s">
        <v>223</v>
      </c>
    </row>
    <row r="104" spans="3:15" ht="120" x14ac:dyDescent="0.25">
      <c r="C104" s="1" t="s">
        <v>838</v>
      </c>
      <c r="D104" s="1" t="s">
        <v>838</v>
      </c>
      <c r="E104" s="1" t="s">
        <v>205</v>
      </c>
      <c r="F104" s="1">
        <v>-24.796410000000002</v>
      </c>
      <c r="G104" s="1">
        <v>152.38257999999999</v>
      </c>
      <c r="H104" s="1" t="s">
        <v>1027</v>
      </c>
      <c r="I104" s="1" t="s">
        <v>267</v>
      </c>
      <c r="J104" s="1" t="s">
        <v>839</v>
      </c>
      <c r="K104" s="1" t="s">
        <v>17</v>
      </c>
      <c r="L104" s="1" t="s">
        <v>940</v>
      </c>
      <c r="M104" s="2" t="s">
        <v>991</v>
      </c>
      <c r="N104" s="1" t="s">
        <v>210</v>
      </c>
      <c r="O104" s="1" t="s">
        <v>271</v>
      </c>
    </row>
    <row r="105" spans="3:15" ht="90" x14ac:dyDescent="0.25">
      <c r="C105" s="1" t="s">
        <v>840</v>
      </c>
      <c r="D105" s="1" t="s">
        <v>840</v>
      </c>
      <c r="E105" s="1" t="s">
        <v>205</v>
      </c>
      <c r="F105" s="1">
        <v>-24.801856999999998</v>
      </c>
      <c r="G105" s="1">
        <v>152.45345499999999</v>
      </c>
      <c r="H105" s="1" t="s">
        <v>1027</v>
      </c>
      <c r="I105" s="1" t="s">
        <v>267</v>
      </c>
      <c r="J105" s="1" t="s">
        <v>150</v>
      </c>
      <c r="K105" s="1" t="s">
        <v>17</v>
      </c>
      <c r="L105" s="1" t="s">
        <v>879</v>
      </c>
      <c r="M105" s="2" t="s">
        <v>992</v>
      </c>
      <c r="N105" s="1" t="s">
        <v>20</v>
      </c>
      <c r="O105" s="1" t="s">
        <v>271</v>
      </c>
    </row>
    <row r="106" spans="3:15" ht="75" x14ac:dyDescent="0.25">
      <c r="C106" s="1" t="s">
        <v>842</v>
      </c>
      <c r="D106" s="1" t="s">
        <v>842</v>
      </c>
      <c r="E106" s="1" t="s">
        <v>205</v>
      </c>
      <c r="F106" s="1">
        <v>-24.813918999999999</v>
      </c>
      <c r="G106" s="1">
        <v>152.36022600000001</v>
      </c>
      <c r="H106" s="1" t="s">
        <v>1027</v>
      </c>
      <c r="I106" s="1" t="s">
        <v>267</v>
      </c>
      <c r="J106" s="1" t="s">
        <v>938</v>
      </c>
      <c r="K106" s="1" t="s">
        <v>17</v>
      </c>
      <c r="L106" s="1" t="s">
        <v>919</v>
      </c>
      <c r="M106" s="2" t="s">
        <v>993</v>
      </c>
      <c r="N106" s="1" t="s">
        <v>20</v>
      </c>
      <c r="O106" s="1" t="s">
        <v>271</v>
      </c>
    </row>
    <row r="107" spans="3:15" ht="90" x14ac:dyDescent="0.25">
      <c r="C107" s="1" t="s">
        <v>852</v>
      </c>
      <c r="D107" s="1" t="s">
        <v>852</v>
      </c>
      <c r="E107" s="1" t="s">
        <v>205</v>
      </c>
      <c r="F107" s="1">
        <v>-27.386420000000001</v>
      </c>
      <c r="G107" s="1">
        <v>153.14902900000001</v>
      </c>
      <c r="H107" s="1" t="s">
        <v>936</v>
      </c>
      <c r="I107" s="1" t="s">
        <v>853</v>
      </c>
      <c r="J107" s="1" t="s">
        <v>854</v>
      </c>
      <c r="K107" s="1" t="s">
        <v>17</v>
      </c>
      <c r="L107" s="1">
        <v>0</v>
      </c>
      <c r="M107" s="2" t="s">
        <v>990</v>
      </c>
      <c r="N107" s="1" t="s">
        <v>20</v>
      </c>
      <c r="O107" s="1" t="s">
        <v>939</v>
      </c>
    </row>
    <row r="108" spans="3:15" ht="90" x14ac:dyDescent="0.25">
      <c r="C108" s="1" t="s">
        <v>431</v>
      </c>
      <c r="D108" s="1" t="s">
        <v>432</v>
      </c>
      <c r="E108" s="1" t="s">
        <v>433</v>
      </c>
      <c r="F108" s="1">
        <v>-34.696983000000003</v>
      </c>
      <c r="G108" s="1">
        <v>138.48175599999999</v>
      </c>
      <c r="H108" s="1" t="s">
        <v>434</v>
      </c>
      <c r="I108" s="1" t="s">
        <v>435</v>
      </c>
      <c r="J108" s="1" t="s">
        <v>436</v>
      </c>
      <c r="K108" s="1" t="s">
        <v>17</v>
      </c>
      <c r="L108" s="1" t="s">
        <v>900</v>
      </c>
      <c r="M108" s="2" t="s">
        <v>438</v>
      </c>
      <c r="N108" s="1" t="s">
        <v>20</v>
      </c>
      <c r="O108" s="1" t="s">
        <v>439</v>
      </c>
    </row>
    <row r="109" spans="3:15" ht="120" x14ac:dyDescent="0.25">
      <c r="C109" s="1" t="s">
        <v>440</v>
      </c>
      <c r="D109" s="1" t="s">
        <v>441</v>
      </c>
      <c r="E109" s="1" t="s">
        <v>433</v>
      </c>
      <c r="F109" s="1">
        <v>-34.696877000000001</v>
      </c>
      <c r="G109" s="1">
        <v>138.48198099999999</v>
      </c>
      <c r="H109" s="1" t="s">
        <v>434</v>
      </c>
      <c r="I109" s="1" t="s">
        <v>435</v>
      </c>
      <c r="J109" s="1" t="s">
        <v>442</v>
      </c>
      <c r="K109" s="1" t="s">
        <v>30</v>
      </c>
      <c r="L109" s="1" t="s">
        <v>1090</v>
      </c>
      <c r="M109" s="2" t="s">
        <v>444</v>
      </c>
      <c r="N109" s="1" t="s">
        <v>20</v>
      </c>
      <c r="O109" s="1" t="s">
        <v>439</v>
      </c>
    </row>
    <row r="110" spans="3:15" ht="135" x14ac:dyDescent="0.25">
      <c r="C110" s="1" t="s">
        <v>445</v>
      </c>
      <c r="D110" s="1" t="s">
        <v>446</v>
      </c>
      <c r="E110" s="1" t="s">
        <v>433</v>
      </c>
      <c r="F110" s="1">
        <v>-35.125866000000002</v>
      </c>
      <c r="G110" s="1">
        <v>138.46234699999999</v>
      </c>
      <c r="H110" s="1" t="s">
        <v>447</v>
      </c>
      <c r="I110" s="1" t="s">
        <v>435</v>
      </c>
      <c r="J110" s="1" t="s">
        <v>448</v>
      </c>
      <c r="K110" s="1" t="s">
        <v>17</v>
      </c>
      <c r="L110" s="1" t="s">
        <v>896</v>
      </c>
      <c r="M110" s="2" t="s">
        <v>449</v>
      </c>
      <c r="N110" s="1" t="s">
        <v>20</v>
      </c>
      <c r="O110" s="1" t="s">
        <v>439</v>
      </c>
    </row>
    <row r="111" spans="3:15" ht="135" x14ac:dyDescent="0.25">
      <c r="C111" s="1" t="s">
        <v>450</v>
      </c>
      <c r="D111" s="1" t="s">
        <v>451</v>
      </c>
      <c r="E111" s="1" t="s">
        <v>433</v>
      </c>
      <c r="F111" s="1">
        <v>-35.126477999999999</v>
      </c>
      <c r="G111" s="1">
        <v>138.46554599999999</v>
      </c>
      <c r="H111" s="1" t="s">
        <v>447</v>
      </c>
      <c r="I111" s="1" t="s">
        <v>435</v>
      </c>
      <c r="J111" s="1" t="s">
        <v>448</v>
      </c>
      <c r="K111" s="1" t="s">
        <v>17</v>
      </c>
      <c r="L111" s="1" t="s">
        <v>896</v>
      </c>
      <c r="M111" s="2" t="s">
        <v>449</v>
      </c>
      <c r="N111" s="1" t="s">
        <v>20</v>
      </c>
      <c r="O111" s="1" t="s">
        <v>439</v>
      </c>
    </row>
    <row r="112" spans="3:15" ht="75" x14ac:dyDescent="0.25">
      <c r="C112" s="1" t="s">
        <v>452</v>
      </c>
      <c r="D112" s="1" t="s">
        <v>452</v>
      </c>
      <c r="E112" s="1" t="s">
        <v>433</v>
      </c>
      <c r="F112" s="1">
        <v>-38.047280000000001</v>
      </c>
      <c r="G112" s="1">
        <v>140.64453399999999</v>
      </c>
      <c r="H112" s="1" t="s">
        <v>453</v>
      </c>
      <c r="I112" s="1" t="s">
        <v>435</v>
      </c>
      <c r="J112" s="1" t="s">
        <v>244</v>
      </c>
      <c r="K112" s="1" t="s">
        <v>30</v>
      </c>
      <c r="L112" s="1" t="s">
        <v>901</v>
      </c>
      <c r="M112" s="2" t="s">
        <v>455</v>
      </c>
      <c r="N112" s="1" t="s">
        <v>20</v>
      </c>
      <c r="O112" s="1" t="s">
        <v>439</v>
      </c>
    </row>
    <row r="113" spans="3:15" ht="105" x14ac:dyDescent="0.25">
      <c r="C113" s="1" t="s">
        <v>456</v>
      </c>
      <c r="D113" s="1" t="s">
        <v>456</v>
      </c>
      <c r="E113" s="1" t="s">
        <v>433</v>
      </c>
      <c r="F113" s="1">
        <v>-34.963132999999999</v>
      </c>
      <c r="G113" s="1">
        <v>138.50393</v>
      </c>
      <c r="H113" s="1" t="s">
        <v>457</v>
      </c>
      <c r="I113" s="1" t="s">
        <v>435</v>
      </c>
      <c r="J113" s="1" t="s">
        <v>458</v>
      </c>
      <c r="K113" s="1" t="s">
        <v>17</v>
      </c>
      <c r="L113" s="1" t="s">
        <v>1091</v>
      </c>
      <c r="M113" s="2" t="s">
        <v>460</v>
      </c>
      <c r="N113" s="1" t="s">
        <v>20</v>
      </c>
      <c r="O113" s="1" t="s">
        <v>439</v>
      </c>
    </row>
    <row r="114" spans="3:15" ht="75" x14ac:dyDescent="0.25">
      <c r="C114" s="1" t="s">
        <v>461</v>
      </c>
      <c r="D114" s="1" t="s">
        <v>462</v>
      </c>
      <c r="E114" s="1" t="s">
        <v>433</v>
      </c>
      <c r="F114" s="1">
        <v>-32.525019</v>
      </c>
      <c r="G114" s="1">
        <v>137.789075</v>
      </c>
      <c r="H114" s="1" t="s">
        <v>463</v>
      </c>
      <c r="I114" s="1" t="s">
        <v>435</v>
      </c>
      <c r="J114" s="1" t="s">
        <v>464</v>
      </c>
      <c r="K114" s="1" t="s">
        <v>30</v>
      </c>
      <c r="L114" s="1" t="s">
        <v>871</v>
      </c>
      <c r="M114" s="2" t="s">
        <v>466</v>
      </c>
      <c r="N114" s="1" t="s">
        <v>20</v>
      </c>
      <c r="O114" s="1" t="s">
        <v>439</v>
      </c>
    </row>
    <row r="115" spans="3:15" ht="105" x14ac:dyDescent="0.25">
      <c r="C115" s="1" t="s">
        <v>467</v>
      </c>
      <c r="D115" s="1" t="s">
        <v>467</v>
      </c>
      <c r="E115" s="1" t="s">
        <v>433</v>
      </c>
      <c r="F115" s="1">
        <v>-34.750355999999996</v>
      </c>
      <c r="G115" s="1">
        <v>135.893652</v>
      </c>
      <c r="H115" s="1" t="s">
        <v>468</v>
      </c>
      <c r="I115" s="1" t="s">
        <v>435</v>
      </c>
      <c r="J115" s="1" t="s">
        <v>469</v>
      </c>
      <c r="K115" s="1" t="s">
        <v>30</v>
      </c>
      <c r="L115" s="1" t="s">
        <v>902</v>
      </c>
      <c r="M115" s="2" t="s">
        <v>471</v>
      </c>
      <c r="N115" s="1" t="s">
        <v>20</v>
      </c>
      <c r="O115" s="1" t="s">
        <v>439</v>
      </c>
    </row>
    <row r="116" spans="3:15" ht="75" x14ac:dyDescent="0.25">
      <c r="C116" s="1" t="s">
        <v>472</v>
      </c>
      <c r="D116" s="1" t="s">
        <v>472</v>
      </c>
      <c r="E116" s="1" t="s">
        <v>433</v>
      </c>
      <c r="F116" s="1">
        <v>-33.184354999999996</v>
      </c>
      <c r="G116" s="1">
        <v>137.967602</v>
      </c>
      <c r="H116" s="1" t="s">
        <v>473</v>
      </c>
      <c r="I116" s="1" t="s">
        <v>435</v>
      </c>
      <c r="J116" s="1" t="s">
        <v>474</v>
      </c>
      <c r="K116" s="1" t="s">
        <v>30</v>
      </c>
      <c r="L116" s="1" t="s">
        <v>1092</v>
      </c>
      <c r="M116" s="2" t="s">
        <v>476</v>
      </c>
      <c r="N116" s="1" t="s">
        <v>20</v>
      </c>
      <c r="O116" s="1" t="s">
        <v>439</v>
      </c>
    </row>
    <row r="117" spans="3:15" ht="75" x14ac:dyDescent="0.25">
      <c r="C117" s="1" t="s">
        <v>477</v>
      </c>
      <c r="D117" s="1" t="s">
        <v>477</v>
      </c>
      <c r="E117" s="1" t="s">
        <v>433</v>
      </c>
      <c r="F117" s="1">
        <v>-33.058929999999997</v>
      </c>
      <c r="G117" s="1">
        <v>137.54980399999999</v>
      </c>
      <c r="H117" s="1" t="s">
        <v>943</v>
      </c>
      <c r="I117" s="1" t="s">
        <v>435</v>
      </c>
      <c r="J117" s="1" t="s">
        <v>479</v>
      </c>
      <c r="K117" s="1" t="s">
        <v>30</v>
      </c>
      <c r="L117" s="1" t="s">
        <v>1093</v>
      </c>
      <c r="M117" s="2" t="s">
        <v>481</v>
      </c>
      <c r="N117" s="1" t="s">
        <v>20</v>
      </c>
      <c r="O117" s="1" t="s">
        <v>439</v>
      </c>
    </row>
    <row r="118" spans="3:15" ht="60" x14ac:dyDescent="0.25">
      <c r="C118" s="1" t="s">
        <v>482</v>
      </c>
      <c r="D118" s="1" t="s">
        <v>482</v>
      </c>
      <c r="E118" s="1" t="s">
        <v>483</v>
      </c>
      <c r="F118" s="1">
        <v>-41.838105800000001</v>
      </c>
      <c r="G118" s="1">
        <v>148.25806779999999</v>
      </c>
      <c r="H118" s="1" t="s">
        <v>484</v>
      </c>
      <c r="I118" s="1" t="s">
        <v>485</v>
      </c>
      <c r="J118" s="1" t="s">
        <v>486</v>
      </c>
      <c r="K118" s="1" t="s">
        <v>30</v>
      </c>
      <c r="L118" s="1" t="s">
        <v>1094</v>
      </c>
      <c r="M118" s="2" t="s">
        <v>488</v>
      </c>
      <c r="N118" s="1" t="s">
        <v>228</v>
      </c>
      <c r="O118" s="1" t="s">
        <v>489</v>
      </c>
    </row>
    <row r="119" spans="3:15" ht="75" x14ac:dyDescent="0.25">
      <c r="C119" s="1" t="s">
        <v>490</v>
      </c>
      <c r="D119" s="1" t="s">
        <v>490</v>
      </c>
      <c r="E119" s="1" t="s">
        <v>483</v>
      </c>
      <c r="F119" s="1">
        <v>-43.015799000000001</v>
      </c>
      <c r="G119" s="1">
        <v>147.32957200000001</v>
      </c>
      <c r="H119" s="1" t="s">
        <v>1017</v>
      </c>
      <c r="I119" s="1" t="s">
        <v>485</v>
      </c>
      <c r="J119" s="1" t="s">
        <v>492</v>
      </c>
      <c r="K119" s="1" t="s">
        <v>30</v>
      </c>
      <c r="L119" s="1" t="s">
        <v>1100</v>
      </c>
      <c r="M119" s="2" t="s">
        <v>1099</v>
      </c>
      <c r="N119" s="1" t="s">
        <v>210</v>
      </c>
      <c r="O119" s="1" t="s">
        <v>489</v>
      </c>
    </row>
    <row r="120" spans="3:15" ht="60" x14ac:dyDescent="0.25">
      <c r="C120" s="1" t="s">
        <v>495</v>
      </c>
      <c r="D120" s="1" t="s">
        <v>495</v>
      </c>
      <c r="E120" s="1" t="s">
        <v>483</v>
      </c>
      <c r="F120" s="1">
        <v>-40.927535399999996</v>
      </c>
      <c r="G120" s="1">
        <v>145.61761630000001</v>
      </c>
      <c r="H120" s="1" t="s">
        <v>496</v>
      </c>
      <c r="I120" s="1" t="s">
        <v>485</v>
      </c>
      <c r="J120" s="1" t="s">
        <v>497</v>
      </c>
      <c r="K120" s="1" t="s">
        <v>17</v>
      </c>
      <c r="L120" s="1" t="s">
        <v>911</v>
      </c>
      <c r="M120" s="2" t="s">
        <v>499</v>
      </c>
      <c r="N120" s="1" t="s">
        <v>20</v>
      </c>
      <c r="O120" s="1" t="s">
        <v>489</v>
      </c>
    </row>
    <row r="121" spans="3:15" ht="75" x14ac:dyDescent="0.25">
      <c r="C121" s="1" t="s">
        <v>500</v>
      </c>
      <c r="D121" s="1" t="s">
        <v>500</v>
      </c>
      <c r="E121" s="1" t="s">
        <v>483</v>
      </c>
      <c r="F121" s="1">
        <v>-42.743270000000003</v>
      </c>
      <c r="G121" s="1">
        <v>147.239205</v>
      </c>
      <c r="H121" s="1" t="s">
        <v>1018</v>
      </c>
      <c r="I121" s="1" t="s">
        <v>485</v>
      </c>
      <c r="J121" s="1" t="s">
        <v>925</v>
      </c>
      <c r="K121" s="1" t="s">
        <v>30</v>
      </c>
      <c r="L121" s="1" t="s">
        <v>892</v>
      </c>
      <c r="M121" s="2" t="s">
        <v>926</v>
      </c>
      <c r="N121" s="1" t="s">
        <v>228</v>
      </c>
      <c r="O121" s="1" t="s">
        <v>489</v>
      </c>
    </row>
    <row r="122" spans="3:15" ht="60" x14ac:dyDescent="0.25">
      <c r="C122" s="1" t="s">
        <v>505</v>
      </c>
      <c r="D122" s="1" t="s">
        <v>505</v>
      </c>
      <c r="E122" s="1" t="s">
        <v>483</v>
      </c>
      <c r="F122" s="1">
        <v>-40.979509</v>
      </c>
      <c r="G122" s="1">
        <v>147.38577100000001</v>
      </c>
      <c r="H122" s="10" t="s">
        <v>1019</v>
      </c>
      <c r="I122" s="1" t="s">
        <v>485</v>
      </c>
      <c r="J122" s="1" t="s">
        <v>507</v>
      </c>
      <c r="K122" s="1" t="s">
        <v>30</v>
      </c>
      <c r="L122" s="1" t="s">
        <v>895</v>
      </c>
      <c r="M122" s="2" t="s">
        <v>509</v>
      </c>
      <c r="N122" s="1" t="s">
        <v>20</v>
      </c>
      <c r="O122" s="1" t="s">
        <v>489</v>
      </c>
    </row>
    <row r="123" spans="3:15" ht="60" x14ac:dyDescent="0.25">
      <c r="C123" s="1" t="s">
        <v>510</v>
      </c>
      <c r="D123" s="1" t="s">
        <v>511</v>
      </c>
      <c r="E123" s="1" t="s">
        <v>483</v>
      </c>
      <c r="F123" s="1">
        <v>-42.837566799999998</v>
      </c>
      <c r="G123" s="1">
        <v>147.5140404</v>
      </c>
      <c r="H123" s="1" t="s">
        <v>512</v>
      </c>
      <c r="I123" s="1" t="s">
        <v>485</v>
      </c>
      <c r="J123" s="1" t="s">
        <v>513</v>
      </c>
      <c r="K123" s="1" t="s">
        <v>17</v>
      </c>
      <c r="L123" s="1" t="s">
        <v>1095</v>
      </c>
      <c r="M123" s="2" t="s">
        <v>515</v>
      </c>
      <c r="N123" s="1" t="s">
        <v>210</v>
      </c>
      <c r="O123" s="1" t="s">
        <v>489</v>
      </c>
    </row>
    <row r="124" spans="3:15" ht="75" x14ac:dyDescent="0.25">
      <c r="C124" s="1" t="s">
        <v>516</v>
      </c>
      <c r="D124" s="1" t="s">
        <v>516</v>
      </c>
      <c r="E124" s="1" t="s">
        <v>483</v>
      </c>
      <c r="F124" s="1">
        <v>-42.808878200000002</v>
      </c>
      <c r="G124" s="1">
        <v>147.25929439999999</v>
      </c>
      <c r="H124" s="1" t="s">
        <v>517</v>
      </c>
      <c r="I124" s="1" t="s">
        <v>485</v>
      </c>
      <c r="J124" s="1" t="s">
        <v>518</v>
      </c>
      <c r="K124" s="1" t="s">
        <v>30</v>
      </c>
      <c r="L124" s="1" t="s">
        <v>904</v>
      </c>
      <c r="M124" s="2" t="s">
        <v>520</v>
      </c>
      <c r="N124" s="1" t="s">
        <v>228</v>
      </c>
      <c r="O124" s="1" t="s">
        <v>489</v>
      </c>
    </row>
    <row r="125" spans="3:15" ht="52.5" customHeight="1" x14ac:dyDescent="0.25">
      <c r="C125" s="1" t="s">
        <v>521</v>
      </c>
      <c r="D125" s="1" t="s">
        <v>521</v>
      </c>
      <c r="E125" s="1" t="s">
        <v>483</v>
      </c>
      <c r="F125" s="1">
        <v>-39.933022899999997</v>
      </c>
      <c r="G125" s="1">
        <v>143.8355263</v>
      </c>
      <c r="H125" s="1" t="s">
        <v>522</v>
      </c>
      <c r="I125" s="1" t="s">
        <v>485</v>
      </c>
      <c r="J125" s="1" t="s">
        <v>523</v>
      </c>
      <c r="K125" s="1" t="s">
        <v>30</v>
      </c>
      <c r="L125" s="1" t="s">
        <v>1097</v>
      </c>
      <c r="M125" s="2" t="s">
        <v>1096</v>
      </c>
      <c r="N125" s="1" t="s">
        <v>20</v>
      </c>
      <c r="O125" s="1" t="s">
        <v>489</v>
      </c>
    </row>
    <row r="126" spans="3:15" ht="45" x14ac:dyDescent="0.25">
      <c r="C126" s="1" t="s">
        <v>526</v>
      </c>
      <c r="D126" s="1" t="s">
        <v>527</v>
      </c>
      <c r="E126" s="1" t="s">
        <v>483</v>
      </c>
      <c r="F126" s="1">
        <v>-43.1686294</v>
      </c>
      <c r="G126" s="1">
        <v>147.09164100000001</v>
      </c>
      <c r="H126" s="1" t="s">
        <v>528</v>
      </c>
      <c r="I126" s="1" t="s">
        <v>485</v>
      </c>
      <c r="J126" s="1" t="s">
        <v>529</v>
      </c>
      <c r="K126" s="1" t="s">
        <v>30</v>
      </c>
      <c r="L126" s="1" t="s">
        <v>895</v>
      </c>
      <c r="M126" s="2" t="s">
        <v>531</v>
      </c>
      <c r="N126" s="1" t="s">
        <v>228</v>
      </c>
      <c r="O126" s="1" t="s">
        <v>489</v>
      </c>
    </row>
    <row r="127" spans="3:15" ht="60" x14ac:dyDescent="0.25">
      <c r="C127" s="1" t="s">
        <v>532</v>
      </c>
      <c r="D127" s="1" t="s">
        <v>532</v>
      </c>
      <c r="E127" s="1" t="s">
        <v>483</v>
      </c>
      <c r="F127" s="1">
        <v>-43.315851000000002</v>
      </c>
      <c r="G127" s="1">
        <v>147.03339500000001</v>
      </c>
      <c r="H127" s="11" t="s">
        <v>1020</v>
      </c>
      <c r="I127" s="1" t="s">
        <v>485</v>
      </c>
      <c r="J127" s="1" t="s">
        <v>534</v>
      </c>
      <c r="K127" s="1" t="s">
        <v>30</v>
      </c>
      <c r="L127" s="1" t="s">
        <v>914</v>
      </c>
      <c r="M127" s="2" t="s">
        <v>536</v>
      </c>
      <c r="N127" s="1" t="s">
        <v>20</v>
      </c>
      <c r="O127" s="1" t="s">
        <v>489</v>
      </c>
    </row>
    <row r="128" spans="3:15" ht="45" x14ac:dyDescent="0.25">
      <c r="C128" s="1" t="s">
        <v>537</v>
      </c>
      <c r="D128" s="1" t="s">
        <v>538</v>
      </c>
      <c r="E128" s="1" t="s">
        <v>483</v>
      </c>
      <c r="F128" s="1">
        <v>-42.152935999999997</v>
      </c>
      <c r="G128" s="1">
        <v>145.31120000000001</v>
      </c>
      <c r="H128" s="1" t="s">
        <v>539</v>
      </c>
      <c r="I128" s="1" t="s">
        <v>485</v>
      </c>
      <c r="J128" s="1" t="s">
        <v>540</v>
      </c>
      <c r="K128" s="1" t="s">
        <v>30</v>
      </c>
      <c r="L128" s="1" t="s">
        <v>905</v>
      </c>
      <c r="M128" s="2" t="s">
        <v>541</v>
      </c>
      <c r="N128" s="1" t="s">
        <v>20</v>
      </c>
      <c r="O128" s="1" t="s">
        <v>489</v>
      </c>
    </row>
    <row r="129" spans="3:15" ht="48.75" customHeight="1" x14ac:dyDescent="0.25">
      <c r="C129" s="1" t="s">
        <v>542</v>
      </c>
      <c r="D129" s="1" t="s">
        <v>543</v>
      </c>
      <c r="E129" s="1" t="s">
        <v>483</v>
      </c>
      <c r="F129" s="1">
        <v>-43.054599000000003</v>
      </c>
      <c r="G129" s="1">
        <v>147.26883599999999</v>
      </c>
      <c r="H129" s="10" t="s">
        <v>1021</v>
      </c>
      <c r="I129" s="1" t="s">
        <v>485</v>
      </c>
      <c r="J129" s="1" t="s">
        <v>545</v>
      </c>
      <c r="K129" s="1" t="s">
        <v>30</v>
      </c>
      <c r="L129" s="1" t="s">
        <v>906</v>
      </c>
      <c r="M129" s="2" t="s">
        <v>1098</v>
      </c>
      <c r="N129" s="1" t="s">
        <v>228</v>
      </c>
      <c r="O129" s="1" t="s">
        <v>489</v>
      </c>
    </row>
    <row r="130" spans="3:15" ht="75" x14ac:dyDescent="0.25">
      <c r="C130" s="1" t="s">
        <v>548</v>
      </c>
      <c r="D130" s="1" t="s">
        <v>548</v>
      </c>
      <c r="E130" s="1" t="s">
        <v>483</v>
      </c>
      <c r="F130" s="1">
        <v>-41.127335000000002</v>
      </c>
      <c r="G130" s="1">
        <v>146.83146099999999</v>
      </c>
      <c r="H130" s="1" t="s">
        <v>549</v>
      </c>
      <c r="I130" s="1" t="s">
        <v>485</v>
      </c>
      <c r="J130" s="1" t="s">
        <v>550</v>
      </c>
      <c r="K130" s="1" t="s">
        <v>30</v>
      </c>
      <c r="L130" s="1" t="s">
        <v>1049</v>
      </c>
      <c r="M130" s="2" t="s">
        <v>552</v>
      </c>
      <c r="N130" s="1" t="s">
        <v>228</v>
      </c>
      <c r="O130" s="1" t="s">
        <v>489</v>
      </c>
    </row>
    <row r="131" spans="3:15" ht="45" x14ac:dyDescent="0.25">
      <c r="C131" s="1" t="s">
        <v>553</v>
      </c>
      <c r="D131" s="1" t="s">
        <v>553</v>
      </c>
      <c r="E131" s="1" t="s">
        <v>483</v>
      </c>
      <c r="F131" s="1">
        <v>-41.438054000000001</v>
      </c>
      <c r="G131" s="1">
        <v>147.16999799999999</v>
      </c>
      <c r="H131" s="1" t="s">
        <v>554</v>
      </c>
      <c r="I131" s="1" t="s">
        <v>485</v>
      </c>
      <c r="J131" s="1" t="s">
        <v>555</v>
      </c>
      <c r="K131" s="1" t="s">
        <v>30</v>
      </c>
      <c r="L131" s="1" t="s">
        <v>1101</v>
      </c>
      <c r="M131" s="2" t="s">
        <v>557</v>
      </c>
      <c r="N131" s="1" t="s">
        <v>210</v>
      </c>
      <c r="O131" s="1" t="s">
        <v>489</v>
      </c>
    </row>
    <row r="132" spans="3:15" ht="60" x14ac:dyDescent="0.25">
      <c r="C132" s="1" t="s">
        <v>558</v>
      </c>
      <c r="D132" s="1" t="s">
        <v>558</v>
      </c>
      <c r="E132" s="1" t="s">
        <v>483</v>
      </c>
      <c r="F132" s="1">
        <v>-42.877707000000001</v>
      </c>
      <c r="G132" s="1">
        <v>147.34124</v>
      </c>
      <c r="H132" s="1" t="s">
        <v>559</v>
      </c>
      <c r="I132" s="1" t="s">
        <v>485</v>
      </c>
      <c r="J132" s="1" t="s">
        <v>560</v>
      </c>
      <c r="K132" s="1" t="s">
        <v>30</v>
      </c>
      <c r="L132" s="1" t="s">
        <v>907</v>
      </c>
      <c r="M132" s="2" t="s">
        <v>562</v>
      </c>
      <c r="N132" s="1" t="s">
        <v>210</v>
      </c>
      <c r="O132" s="1" t="s">
        <v>489</v>
      </c>
    </row>
    <row r="133" spans="3:15" ht="30" x14ac:dyDescent="0.25">
      <c r="C133" s="1" t="s">
        <v>563</v>
      </c>
      <c r="D133" s="1" t="s">
        <v>563</v>
      </c>
      <c r="E133" s="1" t="s">
        <v>483</v>
      </c>
      <c r="F133" s="1">
        <v>-43.025778000000003</v>
      </c>
      <c r="G133" s="1">
        <v>147.278198</v>
      </c>
      <c r="H133" s="10" t="s">
        <v>1022</v>
      </c>
      <c r="I133" s="1" t="s">
        <v>485</v>
      </c>
      <c r="J133" s="1" t="s">
        <v>545</v>
      </c>
      <c r="K133" s="1" t="s">
        <v>30</v>
      </c>
      <c r="L133" s="1">
        <v>0</v>
      </c>
      <c r="M133" s="2" t="s">
        <v>1098</v>
      </c>
      <c r="N133" s="1" t="s">
        <v>228</v>
      </c>
      <c r="O133" s="1" t="s">
        <v>489</v>
      </c>
    </row>
    <row r="134" spans="3:15" ht="60" x14ac:dyDescent="0.25">
      <c r="C134" s="1" t="s">
        <v>566</v>
      </c>
      <c r="D134" s="1" t="s">
        <v>566</v>
      </c>
      <c r="E134" s="1" t="s">
        <v>483</v>
      </c>
      <c r="F134" s="1">
        <v>-42.793140999999999</v>
      </c>
      <c r="G134" s="1">
        <v>147.56372300000001</v>
      </c>
      <c r="H134" s="1" t="s">
        <v>567</v>
      </c>
      <c r="I134" s="1" t="s">
        <v>485</v>
      </c>
      <c r="J134" s="1" t="s">
        <v>568</v>
      </c>
      <c r="K134" s="1" t="s">
        <v>30</v>
      </c>
      <c r="L134" s="1" t="s">
        <v>1049</v>
      </c>
      <c r="M134" s="2" t="s">
        <v>570</v>
      </c>
      <c r="N134" s="1" t="s">
        <v>228</v>
      </c>
      <c r="O134" s="1" t="s">
        <v>489</v>
      </c>
    </row>
    <row r="135" spans="3:15" ht="60" x14ac:dyDescent="0.25">
      <c r="C135" s="1" t="s">
        <v>571</v>
      </c>
      <c r="D135" s="1" t="s">
        <v>571</v>
      </c>
      <c r="E135" s="1" t="s">
        <v>483</v>
      </c>
      <c r="F135" s="1">
        <v>-41.397150000000003</v>
      </c>
      <c r="G135" s="1">
        <v>147.11535699999999</v>
      </c>
      <c r="H135" s="1" t="s">
        <v>572</v>
      </c>
      <c r="I135" s="1" t="s">
        <v>485</v>
      </c>
      <c r="J135" s="1" t="s">
        <v>573</v>
      </c>
      <c r="K135" s="1" t="s">
        <v>30</v>
      </c>
      <c r="L135" s="1" t="s">
        <v>1102</v>
      </c>
      <c r="M135" s="2" t="s">
        <v>575</v>
      </c>
      <c r="N135" s="1" t="s">
        <v>228</v>
      </c>
      <c r="O135" s="1" t="s">
        <v>489</v>
      </c>
    </row>
    <row r="136" spans="3:15" ht="45" x14ac:dyDescent="0.25">
      <c r="C136" s="1" t="s">
        <v>576</v>
      </c>
      <c r="D136" s="1" t="s">
        <v>576</v>
      </c>
      <c r="E136" s="1" t="s">
        <v>483</v>
      </c>
      <c r="F136" s="1">
        <v>-42.571303</v>
      </c>
      <c r="G136" s="1">
        <v>147.90913</v>
      </c>
      <c r="H136" s="1" t="s">
        <v>577</v>
      </c>
      <c r="I136" s="1" t="s">
        <v>485</v>
      </c>
      <c r="J136" s="1" t="s">
        <v>578</v>
      </c>
      <c r="K136" s="1" t="s">
        <v>30</v>
      </c>
      <c r="L136" s="1" t="s">
        <v>1103</v>
      </c>
      <c r="M136" s="2" t="s">
        <v>580</v>
      </c>
      <c r="N136" s="1" t="s">
        <v>20</v>
      </c>
      <c r="O136" s="1" t="s">
        <v>489</v>
      </c>
    </row>
    <row r="137" spans="3:15" ht="90" x14ac:dyDescent="0.25">
      <c r="C137" s="1" t="s">
        <v>581</v>
      </c>
      <c r="D137" s="1" t="s">
        <v>581</v>
      </c>
      <c r="E137" s="1" t="s">
        <v>483</v>
      </c>
      <c r="F137" s="1">
        <v>-41.163200000000003</v>
      </c>
      <c r="G137" s="1">
        <v>146.39240000000001</v>
      </c>
      <c r="H137" s="1" t="s">
        <v>582</v>
      </c>
      <c r="I137" s="1" t="s">
        <v>485</v>
      </c>
      <c r="J137" s="1" t="s">
        <v>583</v>
      </c>
      <c r="K137" s="1" t="s">
        <v>584</v>
      </c>
      <c r="L137" s="1" t="s">
        <v>1104</v>
      </c>
      <c r="M137" s="2" t="s">
        <v>586</v>
      </c>
      <c r="N137" s="1" t="s">
        <v>20</v>
      </c>
      <c r="O137" s="1" t="s">
        <v>489</v>
      </c>
    </row>
    <row r="138" spans="3:15" ht="60" x14ac:dyDescent="0.25">
      <c r="C138" s="1" t="s">
        <v>587</v>
      </c>
      <c r="D138" s="1" t="s">
        <v>587</v>
      </c>
      <c r="E138" s="1" t="s">
        <v>483</v>
      </c>
      <c r="F138" s="1">
        <v>-43.144300999999999</v>
      </c>
      <c r="G138" s="1">
        <v>147.85839999999999</v>
      </c>
      <c r="H138" s="1" t="s">
        <v>588</v>
      </c>
      <c r="I138" s="1" t="s">
        <v>589</v>
      </c>
      <c r="J138" s="1" t="s">
        <v>590</v>
      </c>
      <c r="K138" s="1" t="s">
        <v>30</v>
      </c>
      <c r="L138" s="1" t="s">
        <v>1105</v>
      </c>
      <c r="M138" s="2" t="s">
        <v>592</v>
      </c>
      <c r="N138" s="1" t="s">
        <v>228</v>
      </c>
      <c r="O138" s="1" t="s">
        <v>593</v>
      </c>
    </row>
    <row r="139" spans="3:15" ht="75" x14ac:dyDescent="0.25">
      <c r="C139" s="1" t="s">
        <v>594</v>
      </c>
      <c r="D139" s="1" t="s">
        <v>594</v>
      </c>
      <c r="E139" s="1" t="s">
        <v>483</v>
      </c>
      <c r="F139" s="1">
        <v>-41.124623</v>
      </c>
      <c r="G139" s="1">
        <v>146.54108199999999</v>
      </c>
      <c r="H139" s="10" t="s">
        <v>1023</v>
      </c>
      <c r="I139" s="1" t="s">
        <v>485</v>
      </c>
      <c r="J139" s="1" t="s">
        <v>596</v>
      </c>
      <c r="K139" s="1" t="s">
        <v>30</v>
      </c>
      <c r="L139" s="1" t="s">
        <v>1106</v>
      </c>
      <c r="M139" s="2" t="s">
        <v>869</v>
      </c>
      <c r="N139" s="1" t="s">
        <v>20</v>
      </c>
      <c r="O139" s="1" t="s">
        <v>489</v>
      </c>
    </row>
    <row r="140" spans="3:15" ht="60" x14ac:dyDescent="0.25">
      <c r="C140" s="1" t="s">
        <v>599</v>
      </c>
      <c r="D140" s="1" t="s">
        <v>599</v>
      </c>
      <c r="E140" s="1" t="s">
        <v>483</v>
      </c>
      <c r="F140" s="1">
        <v>-42.825574000000003</v>
      </c>
      <c r="G140" s="1">
        <v>147.306624</v>
      </c>
      <c r="H140" s="1" t="s">
        <v>600</v>
      </c>
      <c r="I140" s="1" t="s">
        <v>485</v>
      </c>
      <c r="J140" s="1" t="s">
        <v>601</v>
      </c>
      <c r="K140" s="1" t="s">
        <v>30</v>
      </c>
      <c r="L140" s="1" t="s">
        <v>1107</v>
      </c>
      <c r="M140" s="2" t="s">
        <v>603</v>
      </c>
      <c r="N140" s="1" t="s">
        <v>210</v>
      </c>
      <c r="O140" s="1" t="s">
        <v>489</v>
      </c>
    </row>
    <row r="141" spans="3:15" ht="60" x14ac:dyDescent="0.25">
      <c r="C141" s="1" t="s">
        <v>604</v>
      </c>
      <c r="D141" s="1" t="s">
        <v>604</v>
      </c>
      <c r="E141" s="1" t="s">
        <v>483</v>
      </c>
      <c r="F141" s="1">
        <v>-42.745337999999997</v>
      </c>
      <c r="G141" s="1">
        <v>147.44352499999999</v>
      </c>
      <c r="H141" s="1" t="s">
        <v>605</v>
      </c>
      <c r="I141" s="1" t="s">
        <v>485</v>
      </c>
      <c r="J141" s="1" t="s">
        <v>545</v>
      </c>
      <c r="K141" s="1" t="s">
        <v>30</v>
      </c>
      <c r="L141" s="1" t="s">
        <v>909</v>
      </c>
      <c r="M141" s="2" t="s">
        <v>1108</v>
      </c>
      <c r="N141" s="1" t="s">
        <v>210</v>
      </c>
      <c r="O141" s="1" t="s">
        <v>489</v>
      </c>
    </row>
    <row r="142" spans="3:15" ht="45" x14ac:dyDescent="0.25">
      <c r="C142" s="1" t="s">
        <v>608</v>
      </c>
      <c r="D142" s="1" t="s">
        <v>609</v>
      </c>
      <c r="E142" s="1" t="s">
        <v>483</v>
      </c>
      <c r="F142" s="1">
        <v>-42.819040000000001</v>
      </c>
      <c r="G142" s="1">
        <v>147.31988699999999</v>
      </c>
      <c r="H142" s="1" t="s">
        <v>610</v>
      </c>
      <c r="I142" s="1" t="s">
        <v>485</v>
      </c>
      <c r="J142" s="1" t="s">
        <v>611</v>
      </c>
      <c r="K142" s="1" t="s">
        <v>30</v>
      </c>
      <c r="L142" s="1" t="s">
        <v>1049</v>
      </c>
      <c r="M142" s="2" t="s">
        <v>613</v>
      </c>
      <c r="N142" s="1" t="s">
        <v>210</v>
      </c>
      <c r="O142" s="1" t="s">
        <v>489</v>
      </c>
    </row>
    <row r="143" spans="3:15" ht="45" x14ac:dyDescent="0.25">
      <c r="C143" s="1" t="s">
        <v>614</v>
      </c>
      <c r="D143" s="1" t="s">
        <v>614</v>
      </c>
      <c r="E143" s="1" t="s">
        <v>483</v>
      </c>
      <c r="F143" s="1">
        <v>-41.418565000000001</v>
      </c>
      <c r="G143" s="1">
        <v>147.115579</v>
      </c>
      <c r="H143" s="1" t="s">
        <v>615</v>
      </c>
      <c r="I143" s="1" t="s">
        <v>485</v>
      </c>
      <c r="J143" s="1" t="s">
        <v>616</v>
      </c>
      <c r="K143" s="1" t="s">
        <v>30</v>
      </c>
      <c r="L143" s="1" t="s">
        <v>1109</v>
      </c>
      <c r="M143" s="2" t="s">
        <v>618</v>
      </c>
      <c r="N143" s="1" t="s">
        <v>210</v>
      </c>
      <c r="O143" s="1" t="s">
        <v>489</v>
      </c>
    </row>
    <row r="144" spans="3:15" ht="75" x14ac:dyDescent="0.25">
      <c r="C144" s="1" t="s">
        <v>619</v>
      </c>
      <c r="D144" s="1" t="s">
        <v>619</v>
      </c>
      <c r="E144" s="1" t="s">
        <v>483</v>
      </c>
      <c r="F144" s="1">
        <v>-42.919097999999998</v>
      </c>
      <c r="G144" s="1">
        <v>147.409009</v>
      </c>
      <c r="H144" s="1" t="s">
        <v>620</v>
      </c>
      <c r="I144" s="1" t="s">
        <v>485</v>
      </c>
      <c r="J144" s="1" t="s">
        <v>621</v>
      </c>
      <c r="K144" s="1" t="s">
        <v>17</v>
      </c>
      <c r="L144" s="1" t="s">
        <v>1111</v>
      </c>
      <c r="M144" s="2" t="s">
        <v>623</v>
      </c>
      <c r="N144" s="1" t="s">
        <v>210</v>
      </c>
      <c r="O144" s="1" t="s">
        <v>489</v>
      </c>
    </row>
    <row r="145" spans="3:15" ht="75" x14ac:dyDescent="0.25">
      <c r="C145" s="1" t="s">
        <v>624</v>
      </c>
      <c r="D145" s="1" t="s">
        <v>624</v>
      </c>
      <c r="E145" s="1" t="s">
        <v>483</v>
      </c>
      <c r="F145" s="1">
        <v>-42.876379999999997</v>
      </c>
      <c r="G145" s="1">
        <v>147.35132200000001</v>
      </c>
      <c r="H145" s="1" t="s">
        <v>625</v>
      </c>
      <c r="I145" s="1" t="s">
        <v>485</v>
      </c>
      <c r="J145" s="1" t="s">
        <v>626</v>
      </c>
      <c r="K145" s="1" t="s">
        <v>30</v>
      </c>
      <c r="L145" s="1" t="s">
        <v>1110</v>
      </c>
      <c r="M145" s="2" t="s">
        <v>628</v>
      </c>
      <c r="N145" s="1" t="s">
        <v>210</v>
      </c>
      <c r="O145" s="1" t="s">
        <v>489</v>
      </c>
    </row>
    <row r="146" spans="3:15" ht="60" x14ac:dyDescent="0.25">
      <c r="C146" s="1" t="s">
        <v>867</v>
      </c>
      <c r="D146" s="1" t="s">
        <v>867</v>
      </c>
      <c r="E146" s="1" t="s">
        <v>483</v>
      </c>
      <c r="F146" s="1">
        <v>-41.063287000000003</v>
      </c>
      <c r="G146" s="1">
        <v>145.94443699999999</v>
      </c>
      <c r="H146" s="1" t="s">
        <v>630</v>
      </c>
      <c r="I146" s="1" t="s">
        <v>485</v>
      </c>
      <c r="J146" s="1" t="s">
        <v>631</v>
      </c>
      <c r="K146" s="1" t="s">
        <v>17</v>
      </c>
      <c r="L146" s="1" t="s">
        <v>870</v>
      </c>
      <c r="M146" s="2" t="s">
        <v>924</v>
      </c>
      <c r="N146" s="1" t="s">
        <v>20</v>
      </c>
      <c r="O146" s="1" t="s">
        <v>489</v>
      </c>
    </row>
    <row r="147" spans="3:15" ht="90" x14ac:dyDescent="0.25">
      <c r="C147" s="1" t="s">
        <v>634</v>
      </c>
      <c r="D147" s="1" t="s">
        <v>634</v>
      </c>
      <c r="E147" s="1" t="s">
        <v>483</v>
      </c>
      <c r="F147" s="1">
        <v>-42.846898000000003</v>
      </c>
      <c r="G147" s="1">
        <v>147.32889299999999</v>
      </c>
      <c r="H147" s="1" t="s">
        <v>635</v>
      </c>
      <c r="I147" s="1" t="s">
        <v>485</v>
      </c>
      <c r="J147" s="1" t="s">
        <v>636</v>
      </c>
      <c r="K147" s="1" t="s">
        <v>17</v>
      </c>
      <c r="L147" s="1" t="s">
        <v>1112</v>
      </c>
      <c r="M147" s="2" t="s">
        <v>638</v>
      </c>
      <c r="N147" s="1" t="s">
        <v>210</v>
      </c>
      <c r="O147" s="1" t="s">
        <v>489</v>
      </c>
    </row>
    <row r="148" spans="3:15" ht="60" x14ac:dyDescent="0.25">
      <c r="C148" s="1" t="s">
        <v>639</v>
      </c>
      <c r="D148" s="1" t="s">
        <v>639</v>
      </c>
      <c r="E148" s="1" t="s">
        <v>483</v>
      </c>
      <c r="F148" s="1">
        <v>-40.913201000000001</v>
      </c>
      <c r="G148" s="1">
        <v>145.564854</v>
      </c>
      <c r="H148" s="1" t="s">
        <v>640</v>
      </c>
      <c r="I148" s="1" t="s">
        <v>485</v>
      </c>
      <c r="J148" s="1" t="s">
        <v>641</v>
      </c>
      <c r="K148" s="1" t="s">
        <v>17</v>
      </c>
      <c r="L148" s="1" t="s">
        <v>912</v>
      </c>
      <c r="M148" s="2" t="s">
        <v>643</v>
      </c>
      <c r="N148" s="1" t="s">
        <v>20</v>
      </c>
      <c r="O148" s="1" t="s">
        <v>489</v>
      </c>
    </row>
    <row r="149" spans="3:15" ht="60" x14ac:dyDescent="0.25">
      <c r="C149" s="1" t="s">
        <v>644</v>
      </c>
      <c r="D149" s="1" t="s">
        <v>644</v>
      </c>
      <c r="E149" s="1" t="s">
        <v>483</v>
      </c>
      <c r="F149" s="1">
        <v>-40.823903000000001</v>
      </c>
      <c r="G149" s="1">
        <v>145.10163399999999</v>
      </c>
      <c r="H149" s="1" t="s">
        <v>645</v>
      </c>
      <c r="I149" s="1" t="s">
        <v>485</v>
      </c>
      <c r="J149" s="1" t="s">
        <v>646</v>
      </c>
      <c r="K149" s="1" t="s">
        <v>30</v>
      </c>
      <c r="L149" s="1" t="s">
        <v>894</v>
      </c>
      <c r="M149" s="2" t="s">
        <v>647</v>
      </c>
      <c r="N149" s="1" t="s">
        <v>228</v>
      </c>
      <c r="O149" s="1" t="s">
        <v>489</v>
      </c>
    </row>
    <row r="150" spans="3:15" ht="60" x14ac:dyDescent="0.25">
      <c r="C150" s="1" t="s">
        <v>648</v>
      </c>
      <c r="D150" s="1" t="s">
        <v>648</v>
      </c>
      <c r="E150" s="1" t="s">
        <v>483</v>
      </c>
      <c r="F150" s="1">
        <v>-41.025886999999997</v>
      </c>
      <c r="G150" s="1">
        <v>145.805429</v>
      </c>
      <c r="H150" s="1" t="s">
        <v>649</v>
      </c>
      <c r="I150" s="1" t="s">
        <v>485</v>
      </c>
      <c r="J150" s="1" t="s">
        <v>650</v>
      </c>
      <c r="K150" s="1" t="s">
        <v>30</v>
      </c>
      <c r="L150" s="1" t="s">
        <v>1063</v>
      </c>
      <c r="M150" s="2" t="s">
        <v>651</v>
      </c>
      <c r="N150" s="1" t="s">
        <v>20</v>
      </c>
      <c r="O150" s="1" t="s">
        <v>489</v>
      </c>
    </row>
    <row r="151" spans="3:15" ht="60" x14ac:dyDescent="0.25">
      <c r="C151" s="1" t="s">
        <v>652</v>
      </c>
      <c r="D151" s="1" t="s">
        <v>652</v>
      </c>
      <c r="E151" s="1" t="s">
        <v>483</v>
      </c>
      <c r="F151" s="1">
        <v>-42.793140999999999</v>
      </c>
      <c r="G151" s="1">
        <v>147.56372300000001</v>
      </c>
      <c r="H151" s="1" t="s">
        <v>653</v>
      </c>
      <c r="I151" s="1" t="s">
        <v>485</v>
      </c>
      <c r="J151" s="1" t="s">
        <v>568</v>
      </c>
      <c r="K151" s="1" t="s">
        <v>30</v>
      </c>
      <c r="L151" s="1" t="s">
        <v>1049</v>
      </c>
      <c r="M151" s="2" t="s">
        <v>654</v>
      </c>
      <c r="N151" s="1" t="s">
        <v>228</v>
      </c>
      <c r="O151" s="1" t="s">
        <v>489</v>
      </c>
    </row>
    <row r="152" spans="3:15" ht="60" x14ac:dyDescent="0.25">
      <c r="C152" s="1" t="s">
        <v>655</v>
      </c>
      <c r="D152" s="1" t="s">
        <v>655</v>
      </c>
      <c r="E152" s="1" t="s">
        <v>483</v>
      </c>
      <c r="F152" s="1">
        <v>-41.323790000000002</v>
      </c>
      <c r="G152" s="1">
        <v>148.26117099999999</v>
      </c>
      <c r="H152" s="10" t="s">
        <v>1024</v>
      </c>
      <c r="I152" s="1" t="s">
        <v>485</v>
      </c>
      <c r="J152" s="1" t="s">
        <v>657</v>
      </c>
      <c r="K152" s="1" t="s">
        <v>17</v>
      </c>
      <c r="L152" s="1" t="s">
        <v>874</v>
      </c>
      <c r="M152" s="2" t="s">
        <v>659</v>
      </c>
      <c r="N152" s="1" t="s">
        <v>228</v>
      </c>
      <c r="O152" s="1" t="s">
        <v>489</v>
      </c>
    </row>
    <row r="153" spans="3:15" ht="60" x14ac:dyDescent="0.25">
      <c r="C153" s="1" t="s">
        <v>660</v>
      </c>
      <c r="D153" s="1" t="s">
        <v>660</v>
      </c>
      <c r="E153" s="1" t="s">
        <v>483</v>
      </c>
      <c r="F153" s="1">
        <v>-40.749471999999997</v>
      </c>
      <c r="G153" s="1">
        <v>145.29735600000001</v>
      </c>
      <c r="H153" s="1" t="s">
        <v>661</v>
      </c>
      <c r="I153" s="1" t="s">
        <v>485</v>
      </c>
      <c r="J153" s="1" t="s">
        <v>662</v>
      </c>
      <c r="K153" s="1" t="s">
        <v>30</v>
      </c>
      <c r="L153" s="1" t="s">
        <v>1113</v>
      </c>
      <c r="M153" s="2" t="s">
        <v>664</v>
      </c>
      <c r="N153" s="1" t="s">
        <v>20</v>
      </c>
      <c r="O153" s="1" t="s">
        <v>489</v>
      </c>
    </row>
    <row r="154" spans="3:15" ht="90" x14ac:dyDescent="0.25">
      <c r="C154" s="1" t="s">
        <v>665</v>
      </c>
      <c r="D154" s="1" t="s">
        <v>665</v>
      </c>
      <c r="E154" s="1" t="s">
        <v>483</v>
      </c>
      <c r="F154" s="1">
        <v>-41.416840000000001</v>
      </c>
      <c r="G154" s="1">
        <v>147.12177700000001</v>
      </c>
      <c r="H154" s="1" t="s">
        <v>666</v>
      </c>
      <c r="I154" s="1" t="s">
        <v>485</v>
      </c>
      <c r="J154" s="1" t="s">
        <v>667</v>
      </c>
      <c r="K154" s="1" t="s">
        <v>30</v>
      </c>
      <c r="L154" s="1" t="s">
        <v>913</v>
      </c>
      <c r="M154" s="2" t="s">
        <v>669</v>
      </c>
      <c r="N154" s="1" t="s">
        <v>210</v>
      </c>
      <c r="O154" s="1" t="s">
        <v>489</v>
      </c>
    </row>
    <row r="155" spans="3:15" ht="45" x14ac:dyDescent="0.25">
      <c r="C155" s="1" t="s">
        <v>670</v>
      </c>
      <c r="D155" s="1" t="s">
        <v>670</v>
      </c>
      <c r="E155" s="1" t="s">
        <v>483</v>
      </c>
      <c r="F155" s="1">
        <v>-42.503793000000002</v>
      </c>
      <c r="G155" s="1">
        <v>147.920748</v>
      </c>
      <c r="H155" s="10" t="s">
        <v>1025</v>
      </c>
      <c r="I155" s="1" t="s">
        <v>485</v>
      </c>
      <c r="J155" s="1" t="s">
        <v>672</v>
      </c>
      <c r="K155" s="1" t="s">
        <v>30</v>
      </c>
      <c r="L155" s="1" t="s">
        <v>914</v>
      </c>
      <c r="M155" s="2" t="s">
        <v>674</v>
      </c>
      <c r="N155" s="1" t="s">
        <v>210</v>
      </c>
      <c r="O155" s="1" t="s">
        <v>489</v>
      </c>
    </row>
    <row r="156" spans="3:15" ht="60" x14ac:dyDescent="0.25">
      <c r="C156" s="1" t="s">
        <v>675</v>
      </c>
      <c r="D156" s="1" t="s">
        <v>675</v>
      </c>
      <c r="E156" s="1" t="s">
        <v>483</v>
      </c>
      <c r="F156" s="1">
        <v>-41.166491999999998</v>
      </c>
      <c r="G156" s="1">
        <v>146.25106199999999</v>
      </c>
      <c r="H156" s="10" t="s">
        <v>1026</v>
      </c>
      <c r="I156" s="1" t="s">
        <v>485</v>
      </c>
      <c r="J156" s="1" t="s">
        <v>677</v>
      </c>
      <c r="K156" s="1" t="s">
        <v>30</v>
      </c>
      <c r="L156" s="1" t="s">
        <v>910</v>
      </c>
      <c r="M156" s="2" t="s">
        <v>678</v>
      </c>
      <c r="N156" s="1" t="s">
        <v>228</v>
      </c>
      <c r="O156" s="1" t="s">
        <v>489</v>
      </c>
    </row>
    <row r="157" spans="3:15" ht="90" x14ac:dyDescent="0.25">
      <c r="C157" s="1" t="s">
        <v>679</v>
      </c>
      <c r="D157" s="1" t="s">
        <v>679</v>
      </c>
      <c r="E157" s="1" t="s">
        <v>483</v>
      </c>
      <c r="F157" s="1">
        <v>-41.141154999999998</v>
      </c>
      <c r="G157" s="1">
        <v>146.16114200000001</v>
      </c>
      <c r="H157" s="1" t="s">
        <v>680</v>
      </c>
      <c r="I157" s="1" t="s">
        <v>485</v>
      </c>
      <c r="J157" s="1" t="s">
        <v>626</v>
      </c>
      <c r="K157" s="1" t="s">
        <v>30</v>
      </c>
      <c r="L157" s="1" t="s">
        <v>1114</v>
      </c>
      <c r="M157" s="2" t="s">
        <v>682</v>
      </c>
      <c r="N157" s="1" t="s">
        <v>20</v>
      </c>
      <c r="O157" s="1" t="s">
        <v>489</v>
      </c>
    </row>
    <row r="158" spans="3:15" ht="60" x14ac:dyDescent="0.25">
      <c r="C158" s="1" t="s">
        <v>683</v>
      </c>
      <c r="D158" s="1" t="s">
        <v>683</v>
      </c>
      <c r="E158" s="1" t="s">
        <v>483</v>
      </c>
      <c r="F158" s="1">
        <v>-40.995733000000001</v>
      </c>
      <c r="G158" s="1">
        <v>145.759784</v>
      </c>
      <c r="H158" s="1" t="s">
        <v>684</v>
      </c>
      <c r="I158" s="1" t="s">
        <v>485</v>
      </c>
      <c r="J158" s="1" t="s">
        <v>685</v>
      </c>
      <c r="K158" s="1" t="s">
        <v>30</v>
      </c>
      <c r="L158" s="1" t="s">
        <v>1115</v>
      </c>
      <c r="M158" s="2" t="s">
        <v>687</v>
      </c>
      <c r="N158" s="1" t="s">
        <v>20</v>
      </c>
      <c r="O158" s="1" t="s">
        <v>489</v>
      </c>
    </row>
    <row r="159" spans="3:15" ht="60" x14ac:dyDescent="0.25">
      <c r="C159" s="1" t="s">
        <v>844</v>
      </c>
      <c r="D159" s="1" t="s">
        <v>844</v>
      </c>
      <c r="E159" s="1" t="s">
        <v>483</v>
      </c>
      <c r="F159" s="1">
        <v>-43.163586000000002</v>
      </c>
      <c r="G159" s="1">
        <v>146.93644599999999</v>
      </c>
      <c r="H159" s="1" t="s">
        <v>845</v>
      </c>
      <c r="I159" s="1" t="s">
        <v>485</v>
      </c>
      <c r="J159" s="1" t="s">
        <v>692</v>
      </c>
      <c r="K159" s="1" t="s">
        <v>30</v>
      </c>
      <c r="L159" s="1" t="s">
        <v>917</v>
      </c>
      <c r="M159" s="2" t="s">
        <v>846</v>
      </c>
      <c r="N159" s="1" t="s">
        <v>228</v>
      </c>
      <c r="O159" s="1" t="s">
        <v>489</v>
      </c>
    </row>
    <row r="160" spans="3:15" ht="45" x14ac:dyDescent="0.25">
      <c r="C160" s="1" t="s">
        <v>847</v>
      </c>
      <c r="D160" s="1" t="s">
        <v>848</v>
      </c>
      <c r="E160" s="1" t="s">
        <v>483</v>
      </c>
      <c r="F160" s="1">
        <v>-41.163200000000003</v>
      </c>
      <c r="G160" s="1">
        <v>146.39240000000001</v>
      </c>
      <c r="H160" s="1" t="s">
        <v>849</v>
      </c>
      <c r="I160" s="1" t="s">
        <v>485</v>
      </c>
      <c r="J160" s="1" t="s">
        <v>611</v>
      </c>
      <c r="K160" s="1" t="s">
        <v>30</v>
      </c>
      <c r="L160" s="1" t="s">
        <v>923</v>
      </c>
      <c r="M160" s="2" t="s">
        <v>851</v>
      </c>
      <c r="N160" s="1" t="s">
        <v>20</v>
      </c>
      <c r="O160" s="1" t="s">
        <v>489</v>
      </c>
    </row>
    <row r="161" spans="3:15" ht="108" customHeight="1" x14ac:dyDescent="0.25">
      <c r="C161" s="1" t="s">
        <v>855</v>
      </c>
      <c r="D161" s="1" t="s">
        <v>855</v>
      </c>
      <c r="E161" s="1" t="s">
        <v>483</v>
      </c>
      <c r="F161" s="1">
        <v>-41.189779000000001</v>
      </c>
      <c r="G161" s="1">
        <v>146.821607</v>
      </c>
      <c r="H161" s="1" t="s">
        <v>928</v>
      </c>
      <c r="I161" s="1" t="s">
        <v>485</v>
      </c>
      <c r="J161" s="1" t="s">
        <v>529</v>
      </c>
      <c r="K161" s="1" t="s">
        <v>30</v>
      </c>
      <c r="L161" s="1" t="s">
        <v>880</v>
      </c>
      <c r="M161" s="2" t="s">
        <v>932</v>
      </c>
      <c r="N161" s="1" t="s">
        <v>228</v>
      </c>
      <c r="O161" s="1" t="s">
        <v>489</v>
      </c>
    </row>
    <row r="162" spans="3:15" ht="138" customHeight="1" x14ac:dyDescent="0.25">
      <c r="C162" s="1" t="s">
        <v>856</v>
      </c>
      <c r="D162" s="1" t="s">
        <v>856</v>
      </c>
      <c r="E162" s="1" t="s">
        <v>483</v>
      </c>
      <c r="F162" s="1">
        <v>-41.145238999999997</v>
      </c>
      <c r="G162" s="1">
        <v>146.80228</v>
      </c>
      <c r="H162" s="1" t="s">
        <v>929</v>
      </c>
      <c r="I162" s="1" t="s">
        <v>485</v>
      </c>
      <c r="J162" s="1" t="s">
        <v>857</v>
      </c>
      <c r="K162" s="1" t="s">
        <v>30</v>
      </c>
      <c r="L162" s="1" t="s">
        <v>1116</v>
      </c>
      <c r="M162" s="2" t="s">
        <v>933</v>
      </c>
      <c r="N162" s="1" t="s">
        <v>228</v>
      </c>
      <c r="O162" s="1" t="s">
        <v>489</v>
      </c>
    </row>
    <row r="163" spans="3:15" ht="60" x14ac:dyDescent="0.25">
      <c r="C163" s="1" t="s">
        <v>858</v>
      </c>
      <c r="D163" s="1" t="s">
        <v>858</v>
      </c>
      <c r="E163" s="1" t="s">
        <v>483</v>
      </c>
      <c r="F163" s="1">
        <v>-41.361009000000003</v>
      </c>
      <c r="G163" s="1">
        <v>147.06233800000001</v>
      </c>
      <c r="H163" s="1" t="s">
        <v>930</v>
      </c>
      <c r="I163" s="1" t="s">
        <v>485</v>
      </c>
      <c r="J163" s="1" t="s">
        <v>857</v>
      </c>
      <c r="K163" s="1" t="s">
        <v>30</v>
      </c>
      <c r="L163" s="1" t="s">
        <v>1117</v>
      </c>
      <c r="M163" s="2" t="s">
        <v>934</v>
      </c>
      <c r="N163" s="1" t="s">
        <v>210</v>
      </c>
      <c r="O163" s="1" t="s">
        <v>489</v>
      </c>
    </row>
    <row r="164" spans="3:15" ht="75" x14ac:dyDescent="0.25">
      <c r="C164" s="1" t="s">
        <v>859</v>
      </c>
      <c r="D164" s="1" t="s">
        <v>859</v>
      </c>
      <c r="E164" s="1" t="s">
        <v>483</v>
      </c>
      <c r="F164" s="1">
        <v>-42.127986</v>
      </c>
      <c r="G164" s="1">
        <v>148.05881400000001</v>
      </c>
      <c r="H164" s="1" t="s">
        <v>931</v>
      </c>
      <c r="I164" s="1" t="s">
        <v>485</v>
      </c>
      <c r="J164" s="1" t="s">
        <v>860</v>
      </c>
      <c r="K164" s="1" t="s">
        <v>30</v>
      </c>
      <c r="L164" s="1" t="s">
        <v>908</v>
      </c>
      <c r="M164" s="2" t="s">
        <v>935</v>
      </c>
      <c r="N164" s="1" t="s">
        <v>20</v>
      </c>
      <c r="O164" s="1" t="s">
        <v>489</v>
      </c>
    </row>
    <row r="165" spans="3:15" ht="126" customHeight="1" x14ac:dyDescent="0.25">
      <c r="C165" s="1" t="s">
        <v>1140</v>
      </c>
      <c r="D165" s="1" t="s">
        <v>689</v>
      </c>
      <c r="E165" s="1" t="s">
        <v>690</v>
      </c>
      <c r="F165" s="1">
        <v>-37.872</v>
      </c>
      <c r="G165" s="1">
        <v>144.79</v>
      </c>
      <c r="H165" s="1" t="s">
        <v>999</v>
      </c>
      <c r="I165" s="1" t="s">
        <v>691</v>
      </c>
      <c r="J165" s="1" t="s">
        <v>692</v>
      </c>
      <c r="K165" s="1" t="s">
        <v>17</v>
      </c>
      <c r="L165" s="1" t="s">
        <v>896</v>
      </c>
      <c r="M165" s="2" t="s">
        <v>694</v>
      </c>
      <c r="N165" s="1" t="s">
        <v>20</v>
      </c>
      <c r="O165" s="1" t="s">
        <v>695</v>
      </c>
    </row>
    <row r="166" spans="3:15" ht="135.75" customHeight="1" x14ac:dyDescent="0.25">
      <c r="C166" s="1" t="s">
        <v>1141</v>
      </c>
      <c r="D166" s="1" t="s">
        <v>697</v>
      </c>
      <c r="E166" s="1" t="s">
        <v>690</v>
      </c>
      <c r="F166" s="1">
        <v>-38.407325</v>
      </c>
      <c r="G166" s="1">
        <v>144.20084900000001</v>
      </c>
      <c r="H166" s="1" t="s">
        <v>1000</v>
      </c>
      <c r="I166" s="1" t="s">
        <v>698</v>
      </c>
      <c r="J166" s="1" t="s">
        <v>699</v>
      </c>
      <c r="K166" s="1" t="s">
        <v>17</v>
      </c>
      <c r="L166" s="1" t="s">
        <v>1118</v>
      </c>
      <c r="M166" s="2" t="s">
        <v>701</v>
      </c>
      <c r="N166" s="1" t="s">
        <v>20</v>
      </c>
      <c r="O166" s="1" t="s">
        <v>702</v>
      </c>
    </row>
    <row r="167" spans="3:15" ht="75" x14ac:dyDescent="0.25">
      <c r="C167" s="1" t="s">
        <v>1142</v>
      </c>
      <c r="D167" s="1" t="s">
        <v>704</v>
      </c>
      <c r="E167" s="1" t="s">
        <v>690</v>
      </c>
      <c r="F167" s="1">
        <v>-38.782708</v>
      </c>
      <c r="G167" s="1">
        <v>143.660731</v>
      </c>
      <c r="H167" s="1" t="s">
        <v>1001</v>
      </c>
      <c r="I167" s="1" t="s">
        <v>698</v>
      </c>
      <c r="J167" s="1" t="s">
        <v>699</v>
      </c>
      <c r="K167" s="1" t="s">
        <v>17</v>
      </c>
      <c r="L167" s="1" t="s">
        <v>884</v>
      </c>
      <c r="M167" s="2" t="s">
        <v>706</v>
      </c>
      <c r="N167" s="1" t="s">
        <v>20</v>
      </c>
      <c r="O167" s="1" t="s">
        <v>702</v>
      </c>
    </row>
    <row r="168" spans="3:15" ht="75" x14ac:dyDescent="0.25">
      <c r="C168" s="1" t="s">
        <v>707</v>
      </c>
      <c r="D168" s="1" t="s">
        <v>708</v>
      </c>
      <c r="E168" s="1" t="s">
        <v>690</v>
      </c>
      <c r="F168" s="1">
        <v>-38.604360800000002</v>
      </c>
      <c r="G168" s="1">
        <v>145.52737809999999</v>
      </c>
      <c r="H168" s="1" t="s">
        <v>1002</v>
      </c>
      <c r="I168" s="1" t="s">
        <v>709</v>
      </c>
      <c r="J168" s="1" t="s">
        <v>699</v>
      </c>
      <c r="K168" s="1" t="s">
        <v>30</v>
      </c>
      <c r="L168" s="1" t="s">
        <v>1119</v>
      </c>
      <c r="M168" s="2" t="s">
        <v>711</v>
      </c>
      <c r="N168" s="1" t="s">
        <v>20</v>
      </c>
      <c r="O168" s="1" t="s">
        <v>712</v>
      </c>
    </row>
    <row r="169" spans="3:15" ht="60" x14ac:dyDescent="0.25">
      <c r="C169" s="1" t="s">
        <v>1143</v>
      </c>
      <c r="D169" s="1" t="s">
        <v>714</v>
      </c>
      <c r="E169" s="1" t="s">
        <v>690</v>
      </c>
      <c r="F169" s="1">
        <v>-38.294943000000004</v>
      </c>
      <c r="G169" s="1">
        <v>144.423203</v>
      </c>
      <c r="H169" s="1" t="s">
        <v>1003</v>
      </c>
      <c r="I169" s="1" t="s">
        <v>698</v>
      </c>
      <c r="J169" s="1" t="s">
        <v>334</v>
      </c>
      <c r="K169" s="1" t="s">
        <v>17</v>
      </c>
      <c r="L169" s="1" t="s">
        <v>1120</v>
      </c>
      <c r="M169" s="2" t="s">
        <v>716</v>
      </c>
      <c r="N169" s="1" t="s">
        <v>20</v>
      </c>
      <c r="O169" s="1" t="s">
        <v>702</v>
      </c>
    </row>
    <row r="170" spans="3:15" ht="75" x14ac:dyDescent="0.25">
      <c r="C170" s="1" t="s">
        <v>1147</v>
      </c>
      <c r="D170" s="1" t="s">
        <v>718</v>
      </c>
      <c r="E170" s="1" t="s">
        <v>690</v>
      </c>
      <c r="F170" s="1">
        <v>-38.441439000000003</v>
      </c>
      <c r="G170" s="1">
        <v>144.844717</v>
      </c>
      <c r="H170" s="1" t="s">
        <v>1004</v>
      </c>
      <c r="I170" s="1" t="s">
        <v>719</v>
      </c>
      <c r="J170" s="1" t="s">
        <v>720</v>
      </c>
      <c r="K170" s="1" t="s">
        <v>17</v>
      </c>
      <c r="L170" s="1" t="s">
        <v>1125</v>
      </c>
      <c r="M170" s="2" t="s">
        <v>722</v>
      </c>
      <c r="N170" s="1" t="s">
        <v>20</v>
      </c>
      <c r="O170" s="1" t="s">
        <v>723</v>
      </c>
    </row>
    <row r="171" spans="3:15" ht="75" x14ac:dyDescent="0.25">
      <c r="C171" s="1" t="s">
        <v>1155</v>
      </c>
      <c r="D171" s="1" t="s">
        <v>725</v>
      </c>
      <c r="E171" s="1" t="s">
        <v>690</v>
      </c>
      <c r="F171" s="1">
        <v>-38.439970000000002</v>
      </c>
      <c r="G171" s="1">
        <v>144.84825799999999</v>
      </c>
      <c r="H171" s="1" t="s">
        <v>1005</v>
      </c>
      <c r="I171" s="1" t="s">
        <v>726</v>
      </c>
      <c r="J171" s="1" t="s">
        <v>727</v>
      </c>
      <c r="K171" s="1" t="s">
        <v>728</v>
      </c>
      <c r="L171" s="1" t="s">
        <v>1127</v>
      </c>
      <c r="M171" s="2" t="s">
        <v>722</v>
      </c>
      <c r="N171" s="1" t="s">
        <v>20</v>
      </c>
      <c r="O171" s="1" t="s">
        <v>730</v>
      </c>
    </row>
    <row r="172" spans="3:15" ht="120" x14ac:dyDescent="0.25">
      <c r="C172" s="1" t="s">
        <v>1145</v>
      </c>
      <c r="D172" s="1" t="s">
        <v>731</v>
      </c>
      <c r="E172" s="1" t="s">
        <v>690</v>
      </c>
      <c r="F172" s="1">
        <v>-38.232824999999998</v>
      </c>
      <c r="G172" s="1">
        <v>147.384186</v>
      </c>
      <c r="H172" s="1" t="s">
        <v>1006</v>
      </c>
      <c r="I172" s="1" t="s">
        <v>732</v>
      </c>
      <c r="J172" s="1" t="s">
        <v>234</v>
      </c>
      <c r="K172" s="1" t="s">
        <v>17</v>
      </c>
      <c r="L172" s="1" t="s">
        <v>1122</v>
      </c>
      <c r="M172" s="2" t="s">
        <v>1124</v>
      </c>
      <c r="N172" s="1" t="s">
        <v>20</v>
      </c>
      <c r="O172" s="1" t="s">
        <v>735</v>
      </c>
    </row>
    <row r="173" spans="3:15" ht="45" x14ac:dyDescent="0.25">
      <c r="C173" t="s">
        <v>1154</v>
      </c>
      <c r="D173" s="1" t="s">
        <v>736</v>
      </c>
      <c r="E173" s="1" t="s">
        <v>690</v>
      </c>
      <c r="F173" s="1">
        <v>-38.696083999999999</v>
      </c>
      <c r="G173" s="1">
        <v>146.23671999999999</v>
      </c>
      <c r="H173" s="1" t="s">
        <v>1007</v>
      </c>
      <c r="I173" s="1" t="s">
        <v>709</v>
      </c>
      <c r="J173" s="1" t="s">
        <v>737</v>
      </c>
      <c r="K173" s="1" t="s">
        <v>30</v>
      </c>
      <c r="L173" s="1" t="s">
        <v>903</v>
      </c>
      <c r="M173" s="2" t="s">
        <v>739</v>
      </c>
      <c r="N173" s="1" t="s">
        <v>20</v>
      </c>
      <c r="O173" s="1" t="s">
        <v>712</v>
      </c>
    </row>
    <row r="174" spans="3:15" ht="60" x14ac:dyDescent="0.25">
      <c r="C174" s="1" t="s">
        <v>1144</v>
      </c>
      <c r="D174" s="1" t="s">
        <v>741</v>
      </c>
      <c r="E174" s="1" t="s">
        <v>690</v>
      </c>
      <c r="F174" s="1">
        <v>-38.517712299999999</v>
      </c>
      <c r="G174" s="1">
        <v>143.990331</v>
      </c>
      <c r="H174" s="1" t="s">
        <v>1008</v>
      </c>
      <c r="I174" s="1" t="s">
        <v>698</v>
      </c>
      <c r="J174" s="1" t="s">
        <v>742</v>
      </c>
      <c r="K174" s="1" t="s">
        <v>17</v>
      </c>
      <c r="L174" s="1" t="s">
        <v>1121</v>
      </c>
      <c r="M174" s="2" t="s">
        <v>744</v>
      </c>
      <c r="N174" s="1" t="s">
        <v>20</v>
      </c>
      <c r="O174" s="1" t="s">
        <v>702</v>
      </c>
    </row>
    <row r="175" spans="3:15" ht="105" x14ac:dyDescent="0.25">
      <c r="C175" s="1" t="s">
        <v>1146</v>
      </c>
      <c r="D175" s="1" t="s">
        <v>746</v>
      </c>
      <c r="E175" s="1" t="s">
        <v>690</v>
      </c>
      <c r="F175" s="1">
        <v>-38.4485831</v>
      </c>
      <c r="G175" s="1">
        <v>147.10260410000001</v>
      </c>
      <c r="H175" s="1" t="s">
        <v>1009</v>
      </c>
      <c r="I175" s="1" t="s">
        <v>732</v>
      </c>
      <c r="J175" s="1" t="s">
        <v>234</v>
      </c>
      <c r="K175" s="1" t="s">
        <v>584</v>
      </c>
      <c r="L175" s="1">
        <v>0</v>
      </c>
      <c r="M175" s="2" t="s">
        <v>1123</v>
      </c>
      <c r="N175" s="1" t="s">
        <v>20</v>
      </c>
      <c r="O175" s="1" t="s">
        <v>735</v>
      </c>
    </row>
    <row r="176" spans="3:15" ht="105" x14ac:dyDescent="0.25">
      <c r="C176" s="1" t="s">
        <v>1153</v>
      </c>
      <c r="D176" s="1" t="s">
        <v>749</v>
      </c>
      <c r="E176" s="1" t="s">
        <v>690</v>
      </c>
      <c r="F176" s="1">
        <v>-38.529857</v>
      </c>
      <c r="G176" s="1">
        <v>145.22174100000001</v>
      </c>
      <c r="H176" s="1" t="s">
        <v>1010</v>
      </c>
      <c r="I176" s="1" t="s">
        <v>750</v>
      </c>
      <c r="J176" s="1" t="s">
        <v>1130</v>
      </c>
      <c r="K176" s="1" t="s">
        <v>17</v>
      </c>
      <c r="L176" s="1" t="s">
        <v>878</v>
      </c>
      <c r="M176" s="2" t="s">
        <v>751</v>
      </c>
      <c r="N176" s="1" t="s">
        <v>20</v>
      </c>
      <c r="O176" s="1" t="s">
        <v>752</v>
      </c>
    </row>
    <row r="177" spans="3:15" ht="90" x14ac:dyDescent="0.25">
      <c r="C177" s="1" t="s">
        <v>1150</v>
      </c>
      <c r="D177" s="1" t="s">
        <v>937</v>
      </c>
      <c r="E177" s="1" t="s">
        <v>690</v>
      </c>
      <c r="F177" s="1">
        <v>-38.397605660000004</v>
      </c>
      <c r="G177" s="1">
        <v>142.2445026</v>
      </c>
      <c r="H177" s="1" t="s">
        <v>1011</v>
      </c>
      <c r="I177" s="1" t="s">
        <v>755</v>
      </c>
      <c r="J177" s="1" t="s">
        <v>756</v>
      </c>
      <c r="K177" s="1" t="s">
        <v>17</v>
      </c>
      <c r="L177" s="1" t="s">
        <v>1129</v>
      </c>
      <c r="M177" s="2" t="s">
        <v>757</v>
      </c>
      <c r="N177" s="1" t="s">
        <v>20</v>
      </c>
      <c r="O177" s="1" t="s">
        <v>758</v>
      </c>
    </row>
    <row r="178" spans="3:15" ht="90" x14ac:dyDescent="0.25">
      <c r="C178" s="1" t="s">
        <v>759</v>
      </c>
      <c r="D178" s="1" t="s">
        <v>760</v>
      </c>
      <c r="E178" s="1" t="s">
        <v>690</v>
      </c>
      <c r="F178" s="1">
        <v>-38.397671000000003</v>
      </c>
      <c r="G178" s="1">
        <v>142.24448100000001</v>
      </c>
      <c r="H178" s="1" t="s">
        <v>1011</v>
      </c>
      <c r="I178" s="1" t="s">
        <v>755</v>
      </c>
      <c r="J178" s="1" t="s">
        <v>761</v>
      </c>
      <c r="K178" s="1" t="s">
        <v>30</v>
      </c>
      <c r="L178" s="1">
        <v>0</v>
      </c>
      <c r="M178" s="2" t="s">
        <v>762</v>
      </c>
      <c r="N178" s="1" t="s">
        <v>20</v>
      </c>
      <c r="O178" s="1" t="s">
        <v>758</v>
      </c>
    </row>
    <row r="179" spans="3:15" ht="60" x14ac:dyDescent="0.25">
      <c r="C179" s="1" t="s">
        <v>1156</v>
      </c>
      <c r="D179" s="1" t="s">
        <v>763</v>
      </c>
      <c r="E179" s="1" t="s">
        <v>690</v>
      </c>
      <c r="F179" s="1">
        <v>-38.703567</v>
      </c>
      <c r="G179" s="1">
        <v>146.46255500000001</v>
      </c>
      <c r="H179" s="1" t="s">
        <v>1012</v>
      </c>
      <c r="I179" s="1" t="s">
        <v>709</v>
      </c>
      <c r="J179" s="1" t="s">
        <v>764</v>
      </c>
      <c r="K179" s="1" t="s">
        <v>30</v>
      </c>
      <c r="L179" s="1" t="s">
        <v>1128</v>
      </c>
      <c r="M179" s="2" t="s">
        <v>766</v>
      </c>
      <c r="N179" s="1" t="s">
        <v>20</v>
      </c>
      <c r="O179" s="1" t="s">
        <v>712</v>
      </c>
    </row>
    <row r="180" spans="3:15" ht="60" x14ac:dyDescent="0.25">
      <c r="C180" s="1" t="s">
        <v>1151</v>
      </c>
      <c r="D180" s="1" t="s">
        <v>767</v>
      </c>
      <c r="E180" s="1" t="s">
        <v>690</v>
      </c>
      <c r="F180" s="1">
        <v>-38.383073799999998</v>
      </c>
      <c r="G180" s="1">
        <v>141.59704819999999</v>
      </c>
      <c r="H180" s="1" t="s">
        <v>1013</v>
      </c>
      <c r="I180" s="1" t="s">
        <v>755</v>
      </c>
      <c r="J180" s="1" t="s">
        <v>387</v>
      </c>
      <c r="K180" s="1" t="s">
        <v>30</v>
      </c>
      <c r="L180" s="1" t="s">
        <v>915</v>
      </c>
      <c r="M180" s="2" t="s">
        <v>768</v>
      </c>
      <c r="N180" s="1" t="s">
        <v>20</v>
      </c>
      <c r="O180" s="1" t="s">
        <v>758</v>
      </c>
    </row>
    <row r="181" spans="3:15" ht="60" x14ac:dyDescent="0.25">
      <c r="C181" s="1" t="s">
        <v>1152</v>
      </c>
      <c r="D181" s="1" t="s">
        <v>769</v>
      </c>
      <c r="E181" s="1" t="s">
        <v>690</v>
      </c>
      <c r="F181" s="1">
        <v>-38.675741000000002</v>
      </c>
      <c r="G181" s="1">
        <v>146.339733</v>
      </c>
      <c r="H181" s="1" t="s">
        <v>1014</v>
      </c>
      <c r="I181" s="1" t="s">
        <v>709</v>
      </c>
      <c r="J181" s="1" t="s">
        <v>770</v>
      </c>
      <c r="K181" s="1" t="s">
        <v>30</v>
      </c>
      <c r="L181" s="1" t="s">
        <v>905</v>
      </c>
      <c r="M181" s="2" t="s">
        <v>772</v>
      </c>
      <c r="N181" s="1" t="s">
        <v>20</v>
      </c>
      <c r="O181" s="1" t="s">
        <v>712</v>
      </c>
    </row>
    <row r="182" spans="3:15" ht="60" x14ac:dyDescent="0.25">
      <c r="C182" s="1" t="s">
        <v>1149</v>
      </c>
      <c r="D182" s="1" t="s">
        <v>774</v>
      </c>
      <c r="E182" s="1" t="s">
        <v>690</v>
      </c>
      <c r="F182" s="1">
        <v>-38.395698729999999</v>
      </c>
      <c r="G182" s="1">
        <v>142.45707039999999</v>
      </c>
      <c r="H182" s="1" t="s">
        <v>1015</v>
      </c>
      <c r="I182" s="1" t="s">
        <v>755</v>
      </c>
      <c r="J182" s="1" t="s">
        <v>775</v>
      </c>
      <c r="K182" s="1" t="s">
        <v>30</v>
      </c>
      <c r="L182" s="1" t="s">
        <v>1083</v>
      </c>
      <c r="M182" s="2" t="s">
        <v>776</v>
      </c>
      <c r="N182" s="1" t="s">
        <v>20</v>
      </c>
      <c r="O182" s="1" t="s">
        <v>758</v>
      </c>
    </row>
    <row r="183" spans="3:15" ht="90" x14ac:dyDescent="0.25">
      <c r="C183" s="1" t="s">
        <v>1148</v>
      </c>
      <c r="D183" s="1" t="s">
        <v>942</v>
      </c>
      <c r="E183" s="1" t="s">
        <v>690</v>
      </c>
      <c r="F183" s="1">
        <v>-38.011268999999999</v>
      </c>
      <c r="G183" s="1">
        <v>144.58182500000001</v>
      </c>
      <c r="H183" s="1" t="s">
        <v>1016</v>
      </c>
      <c r="I183" s="1" t="s">
        <v>719</v>
      </c>
      <c r="J183" s="1" t="s">
        <v>778</v>
      </c>
      <c r="K183" s="1" t="s">
        <v>17</v>
      </c>
      <c r="L183" s="1" t="s">
        <v>1126</v>
      </c>
      <c r="M183" s="2" t="s">
        <v>780</v>
      </c>
      <c r="N183" s="1" t="s">
        <v>20</v>
      </c>
      <c r="O183" s="1" t="s">
        <v>723</v>
      </c>
    </row>
    <row r="184" spans="3:15" ht="72" customHeight="1" x14ac:dyDescent="0.25">
      <c r="C184" s="1" t="s">
        <v>781</v>
      </c>
      <c r="D184" s="1" t="s">
        <v>781</v>
      </c>
      <c r="E184" s="1" t="s">
        <v>782</v>
      </c>
      <c r="F184" s="1">
        <v>-31.616790000000002</v>
      </c>
      <c r="G184" s="1">
        <v>115.62425399999999</v>
      </c>
      <c r="H184" s="1" t="s">
        <v>783</v>
      </c>
      <c r="I184" s="1" t="s">
        <v>784</v>
      </c>
      <c r="J184" s="1" t="s">
        <v>785</v>
      </c>
      <c r="K184" s="1" t="s">
        <v>786</v>
      </c>
      <c r="L184" s="1" t="s">
        <v>1131</v>
      </c>
      <c r="M184" s="2" t="s">
        <v>788</v>
      </c>
      <c r="N184" s="1" t="s">
        <v>20</v>
      </c>
      <c r="O184" s="1" t="s">
        <v>789</v>
      </c>
    </row>
    <row r="185" spans="3:15" ht="90" x14ac:dyDescent="0.25">
      <c r="C185" s="1" t="s">
        <v>790</v>
      </c>
      <c r="D185" s="1" t="s">
        <v>790</v>
      </c>
      <c r="E185" s="1" t="s">
        <v>782</v>
      </c>
      <c r="F185" s="1">
        <v>-31.763110999999999</v>
      </c>
      <c r="G185" s="1">
        <v>115.711619</v>
      </c>
      <c r="H185" s="1" t="s">
        <v>791</v>
      </c>
      <c r="I185" s="1" t="s">
        <v>784</v>
      </c>
      <c r="J185" s="1" t="s">
        <v>792</v>
      </c>
      <c r="K185" s="1" t="s">
        <v>786</v>
      </c>
      <c r="L185" s="1" t="s">
        <v>1133</v>
      </c>
      <c r="M185" s="2" t="s">
        <v>794</v>
      </c>
      <c r="N185" s="1" t="s">
        <v>20</v>
      </c>
      <c r="O185" s="1" t="s">
        <v>789</v>
      </c>
    </row>
    <row r="186" spans="3:15" ht="60" x14ac:dyDescent="0.25">
      <c r="C186" s="1" t="s">
        <v>795</v>
      </c>
      <c r="D186" s="1" t="s">
        <v>795</v>
      </c>
      <c r="E186" s="1" t="s">
        <v>782</v>
      </c>
      <c r="F186" s="1">
        <v>-33.379339999999999</v>
      </c>
      <c r="G186" s="1">
        <v>115.603853</v>
      </c>
      <c r="H186" s="1" t="s">
        <v>796</v>
      </c>
      <c r="I186" s="1" t="s">
        <v>784</v>
      </c>
      <c r="J186" s="1" t="s">
        <v>797</v>
      </c>
      <c r="K186" s="1" t="s">
        <v>786</v>
      </c>
      <c r="L186" s="1" t="s">
        <v>1134</v>
      </c>
      <c r="M186" s="2" t="s">
        <v>799</v>
      </c>
      <c r="N186" s="1" t="s">
        <v>20</v>
      </c>
      <c r="O186" s="1" t="s">
        <v>789</v>
      </c>
    </row>
    <row r="187" spans="3:15" ht="115.5" customHeight="1" x14ac:dyDescent="0.25">
      <c r="C187" s="1" t="s">
        <v>800</v>
      </c>
      <c r="D187" s="1" t="s">
        <v>801</v>
      </c>
      <c r="E187" s="1" t="s">
        <v>782</v>
      </c>
      <c r="F187" s="1">
        <v>-33.650635999999999</v>
      </c>
      <c r="G187" s="1">
        <v>115.32384500000001</v>
      </c>
      <c r="H187" s="1" t="s">
        <v>802</v>
      </c>
      <c r="I187" s="1" t="s">
        <v>784</v>
      </c>
      <c r="J187" s="1" t="s">
        <v>803</v>
      </c>
      <c r="K187" s="1" t="s">
        <v>786</v>
      </c>
      <c r="L187" s="1" t="s">
        <v>1135</v>
      </c>
      <c r="M187" s="2" t="s">
        <v>805</v>
      </c>
      <c r="N187" s="1" t="s">
        <v>20</v>
      </c>
      <c r="O187" s="1" t="s">
        <v>789</v>
      </c>
    </row>
    <row r="188" spans="3:15" ht="95.25" customHeight="1" x14ac:dyDescent="0.25">
      <c r="C188" s="1" t="s">
        <v>806</v>
      </c>
      <c r="D188" s="1" t="s">
        <v>807</v>
      </c>
      <c r="E188" s="1" t="s">
        <v>782</v>
      </c>
      <c r="F188" s="1">
        <v>-33.660418</v>
      </c>
      <c r="G188" s="1">
        <v>115.323078</v>
      </c>
      <c r="H188" s="1" t="s">
        <v>802</v>
      </c>
      <c r="I188" s="1" t="s">
        <v>784</v>
      </c>
      <c r="J188" s="1" t="s">
        <v>803</v>
      </c>
      <c r="K188" s="1" t="s">
        <v>786</v>
      </c>
      <c r="L188" s="1" t="s">
        <v>1135</v>
      </c>
      <c r="M188" s="2" t="s">
        <v>805</v>
      </c>
      <c r="N188" s="1" t="s">
        <v>20</v>
      </c>
      <c r="O188" s="1" t="s">
        <v>789</v>
      </c>
    </row>
    <row r="189" spans="3:15" ht="45" x14ac:dyDescent="0.25">
      <c r="C189" s="1" t="s">
        <v>808</v>
      </c>
      <c r="D189" s="1" t="s">
        <v>808</v>
      </c>
      <c r="E189" s="1" t="s">
        <v>782</v>
      </c>
      <c r="F189" s="1">
        <v>-10.432289000000001</v>
      </c>
      <c r="G189" s="1">
        <v>105.661503</v>
      </c>
      <c r="H189" s="1" t="s">
        <v>809</v>
      </c>
      <c r="I189" s="1" t="s">
        <v>784</v>
      </c>
      <c r="J189" s="1" t="s">
        <v>810</v>
      </c>
      <c r="K189" s="1" t="s">
        <v>30</v>
      </c>
      <c r="L189" s="1" t="s">
        <v>1136</v>
      </c>
      <c r="M189" s="2" t="s">
        <v>811</v>
      </c>
      <c r="N189" s="1" t="s">
        <v>20</v>
      </c>
      <c r="O189" s="1" t="s">
        <v>789</v>
      </c>
    </row>
    <row r="190" spans="3:15" ht="63" customHeight="1" x14ac:dyDescent="0.25">
      <c r="C190" s="1" t="s">
        <v>812</v>
      </c>
      <c r="D190" s="1" t="s">
        <v>812</v>
      </c>
      <c r="E190" s="1" t="s">
        <v>782</v>
      </c>
      <c r="F190" s="1">
        <v>-32.290008999999998</v>
      </c>
      <c r="G190" s="1">
        <v>115.650944</v>
      </c>
      <c r="H190" s="1" t="s">
        <v>813</v>
      </c>
      <c r="I190" s="1" t="s">
        <v>784</v>
      </c>
      <c r="J190" s="1" t="s">
        <v>785</v>
      </c>
      <c r="K190" s="1" t="s">
        <v>786</v>
      </c>
      <c r="L190" s="1" t="s">
        <v>1137</v>
      </c>
      <c r="M190" s="2" t="s">
        <v>815</v>
      </c>
      <c r="N190" s="1" t="s">
        <v>20</v>
      </c>
      <c r="O190" s="1" t="s">
        <v>789</v>
      </c>
    </row>
    <row r="191" spans="3:15" ht="117" customHeight="1" x14ac:dyDescent="0.25">
      <c r="C191" s="1" t="s">
        <v>816</v>
      </c>
      <c r="D191" s="1" t="s">
        <v>816</v>
      </c>
      <c r="E191" s="1" t="s">
        <v>782</v>
      </c>
      <c r="F191" s="1">
        <v>-12.110673</v>
      </c>
      <c r="G191" s="1">
        <v>96.893388000000002</v>
      </c>
      <c r="H191" s="1" t="s">
        <v>817</v>
      </c>
      <c r="I191" s="1" t="s">
        <v>784</v>
      </c>
      <c r="J191" s="1" t="s">
        <v>818</v>
      </c>
      <c r="K191" s="1" t="s">
        <v>30</v>
      </c>
      <c r="L191" s="1" t="s">
        <v>921</v>
      </c>
      <c r="M191" s="2" t="s">
        <v>820</v>
      </c>
      <c r="N191" s="1" t="s">
        <v>20</v>
      </c>
      <c r="O191" s="1" t="s">
        <v>789</v>
      </c>
    </row>
    <row r="192" spans="3:15" ht="105" x14ac:dyDescent="0.25">
      <c r="C192" s="1" t="s">
        <v>821</v>
      </c>
      <c r="D192" s="1" t="s">
        <v>821</v>
      </c>
      <c r="E192" s="1" t="s">
        <v>782</v>
      </c>
      <c r="F192" s="1">
        <v>-32.279063000000001</v>
      </c>
      <c r="G192" s="1">
        <v>115.68057399999999</v>
      </c>
      <c r="H192" s="1" t="s">
        <v>822</v>
      </c>
      <c r="I192" s="1" t="s">
        <v>784</v>
      </c>
      <c r="J192" s="1" t="s">
        <v>785</v>
      </c>
      <c r="K192" s="1" t="s">
        <v>584</v>
      </c>
      <c r="L192" s="1">
        <v>0</v>
      </c>
      <c r="M192" s="2" t="s">
        <v>823</v>
      </c>
      <c r="N192" s="1" t="s">
        <v>20</v>
      </c>
      <c r="O192" s="1" t="s">
        <v>789</v>
      </c>
    </row>
    <row r="193" spans="3:15" ht="75" x14ac:dyDescent="0.25">
      <c r="C193" s="1" t="s">
        <v>824</v>
      </c>
      <c r="D193" s="1" t="s">
        <v>824</v>
      </c>
      <c r="E193" s="1" t="s">
        <v>782</v>
      </c>
      <c r="F193" s="1">
        <v>-31.955283000000001</v>
      </c>
      <c r="G193" s="1">
        <v>115.743697</v>
      </c>
      <c r="H193" s="1" t="s">
        <v>825</v>
      </c>
      <c r="I193" s="1" t="s">
        <v>784</v>
      </c>
      <c r="J193" s="1" t="s">
        <v>826</v>
      </c>
      <c r="K193" s="1" t="s">
        <v>17</v>
      </c>
      <c r="L193" s="1" t="s">
        <v>922</v>
      </c>
      <c r="M193" s="2" t="s">
        <v>828</v>
      </c>
      <c r="N193" s="1" t="s">
        <v>20</v>
      </c>
      <c r="O193" s="1" t="s">
        <v>789</v>
      </c>
    </row>
    <row r="194" spans="3:15" ht="60" x14ac:dyDescent="0.25">
      <c r="C194" s="1" t="s">
        <v>829</v>
      </c>
      <c r="D194" s="1" t="s">
        <v>829</v>
      </c>
      <c r="E194" s="1" t="s">
        <v>782</v>
      </c>
      <c r="F194" s="1">
        <v>-20.671938999999998</v>
      </c>
      <c r="G194" s="1">
        <v>117.165018</v>
      </c>
      <c r="H194" s="1" t="s">
        <v>830</v>
      </c>
      <c r="I194" s="1" t="s">
        <v>784</v>
      </c>
      <c r="J194" s="1" t="s">
        <v>831</v>
      </c>
      <c r="K194" s="1" t="s">
        <v>17</v>
      </c>
      <c r="L194" s="1" t="s">
        <v>884</v>
      </c>
      <c r="M194" s="2" t="s">
        <v>832</v>
      </c>
      <c r="N194" s="1" t="s">
        <v>20</v>
      </c>
      <c r="O194" s="1" t="s">
        <v>789</v>
      </c>
    </row>
    <row r="195" spans="3:15" ht="26.25" customHeight="1" x14ac:dyDescent="0.25">
      <c r="C195" s="1" t="s">
        <v>833</v>
      </c>
      <c r="D195" s="1" t="s">
        <v>833</v>
      </c>
      <c r="E195" s="1" t="s">
        <v>782</v>
      </c>
      <c r="F195" s="1">
        <v>-32.279164999999999</v>
      </c>
      <c r="G195" s="1">
        <v>115.68033699999999</v>
      </c>
      <c r="H195" s="1" t="s">
        <v>834</v>
      </c>
      <c r="I195" s="1" t="s">
        <v>784</v>
      </c>
      <c r="J195" s="1" t="s">
        <v>835</v>
      </c>
      <c r="K195" s="1" t="s">
        <v>786</v>
      </c>
      <c r="L195" s="1" t="s">
        <v>1132</v>
      </c>
      <c r="M195" s="2" t="s">
        <v>837</v>
      </c>
      <c r="N195" s="1" t="s">
        <v>20</v>
      </c>
      <c r="O195" s="1" t="s">
        <v>789</v>
      </c>
    </row>
  </sheetData>
  <pageMargins left="0.7" right="0.7" top="0.75" bottom="0.75" header="0.3" footer="0.3"/>
  <pageSetup paperSize="9"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77634-FC8D-44CF-BDB8-566B48E772F7}">
  <dimension ref="C3:O50"/>
  <sheetViews>
    <sheetView topLeftCell="B13" workbookViewId="0">
      <selection activeCell="E19" sqref="E19"/>
    </sheetView>
  </sheetViews>
  <sheetFormatPr defaultRowHeight="15" x14ac:dyDescent="0.25"/>
  <cols>
    <col min="1" max="2" width="3.5703125" customWidth="1"/>
    <col min="3" max="3" width="12.42578125"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13.140625"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x14ac:dyDescent="0.25">
      <c r="C4" t="s">
        <v>482</v>
      </c>
      <c r="D4" t="s">
        <v>482</v>
      </c>
      <c r="E4" t="s">
        <v>483</v>
      </c>
      <c r="F4">
        <v>-41.838105800000001</v>
      </c>
      <c r="G4">
        <v>148.25806779999999</v>
      </c>
      <c r="H4" t="s">
        <v>484</v>
      </c>
      <c r="I4" t="s">
        <v>485</v>
      </c>
      <c r="J4" t="s">
        <v>486</v>
      </c>
      <c r="K4" t="s">
        <v>30</v>
      </c>
      <c r="L4" t="s">
        <v>487</v>
      </c>
      <c r="M4" t="s">
        <v>488</v>
      </c>
      <c r="N4" t="s">
        <v>228</v>
      </c>
      <c r="O4" t="s">
        <v>489</v>
      </c>
    </row>
    <row r="5" spans="3:15" x14ac:dyDescent="0.25">
      <c r="C5" t="s">
        <v>490</v>
      </c>
      <c r="D5" t="s">
        <v>490</v>
      </c>
      <c r="E5" t="s">
        <v>483</v>
      </c>
      <c r="F5">
        <v>-43.015799000000001</v>
      </c>
      <c r="G5">
        <v>147.32957200000001</v>
      </c>
      <c r="H5" t="s">
        <v>491</v>
      </c>
      <c r="I5" t="s">
        <v>485</v>
      </c>
      <c r="J5" t="s">
        <v>492</v>
      </c>
      <c r="K5" t="s">
        <v>30</v>
      </c>
      <c r="L5" t="s">
        <v>493</v>
      </c>
      <c r="M5" t="s">
        <v>494</v>
      </c>
      <c r="N5" t="s">
        <v>210</v>
      </c>
      <c r="O5" t="s">
        <v>489</v>
      </c>
    </row>
    <row r="6" spans="3:15" x14ac:dyDescent="0.25">
      <c r="C6" t="s">
        <v>495</v>
      </c>
      <c r="D6" t="s">
        <v>495</v>
      </c>
      <c r="E6" t="s">
        <v>483</v>
      </c>
      <c r="F6">
        <v>-40.927535399999996</v>
      </c>
      <c r="G6">
        <v>145.61761630000001</v>
      </c>
      <c r="H6" t="s">
        <v>496</v>
      </c>
      <c r="I6" t="s">
        <v>485</v>
      </c>
      <c r="J6" t="s">
        <v>497</v>
      </c>
      <c r="K6" t="s">
        <v>17</v>
      </c>
      <c r="L6" t="s">
        <v>498</v>
      </c>
      <c r="M6" t="s">
        <v>499</v>
      </c>
      <c r="N6" t="s">
        <v>20</v>
      </c>
      <c r="O6" t="s">
        <v>489</v>
      </c>
    </row>
    <row r="7" spans="3:15" x14ac:dyDescent="0.25">
      <c r="C7" t="s">
        <v>500</v>
      </c>
      <c r="D7" t="s">
        <v>500</v>
      </c>
      <c r="E7" t="s">
        <v>483</v>
      </c>
      <c r="F7">
        <v>-42.743270000000003</v>
      </c>
      <c r="G7">
        <v>147.239205</v>
      </c>
      <c r="H7" t="s">
        <v>501</v>
      </c>
      <c r="I7" t="s">
        <v>485</v>
      </c>
      <c r="J7" t="s">
        <v>502</v>
      </c>
      <c r="K7" t="s">
        <v>30</v>
      </c>
      <c r="L7" t="s">
        <v>503</v>
      </c>
      <c r="M7" t="s">
        <v>504</v>
      </c>
      <c r="N7" t="s">
        <v>228</v>
      </c>
      <c r="O7" t="s">
        <v>489</v>
      </c>
    </row>
    <row r="8" spans="3:15" x14ac:dyDescent="0.25">
      <c r="C8" t="s">
        <v>505</v>
      </c>
      <c r="D8" t="s">
        <v>505</v>
      </c>
      <c r="E8" t="s">
        <v>483</v>
      </c>
      <c r="F8">
        <v>-40.979509</v>
      </c>
      <c r="G8">
        <v>147.38577100000001</v>
      </c>
      <c r="H8" t="s">
        <v>506</v>
      </c>
      <c r="I8" t="s">
        <v>485</v>
      </c>
      <c r="J8" t="s">
        <v>507</v>
      </c>
      <c r="K8" t="s">
        <v>30</v>
      </c>
      <c r="L8" t="s">
        <v>508</v>
      </c>
      <c r="M8" t="s">
        <v>509</v>
      </c>
      <c r="N8" t="s">
        <v>20</v>
      </c>
      <c r="O8" t="s">
        <v>489</v>
      </c>
    </row>
    <row r="9" spans="3:15" x14ac:dyDescent="0.25">
      <c r="C9" t="s">
        <v>510</v>
      </c>
      <c r="D9" t="s">
        <v>511</v>
      </c>
      <c r="E9" t="s">
        <v>483</v>
      </c>
      <c r="F9">
        <v>-42.837566799999998</v>
      </c>
      <c r="G9">
        <v>147.5140404</v>
      </c>
      <c r="H9" t="s">
        <v>512</v>
      </c>
      <c r="I9" t="s">
        <v>485</v>
      </c>
      <c r="J9" t="s">
        <v>513</v>
      </c>
      <c r="K9" t="s">
        <v>17</v>
      </c>
      <c r="L9" t="s">
        <v>514</v>
      </c>
      <c r="M9" t="s">
        <v>515</v>
      </c>
      <c r="N9" t="s">
        <v>210</v>
      </c>
      <c r="O9" t="s">
        <v>489</v>
      </c>
    </row>
    <row r="10" spans="3:15" x14ac:dyDescent="0.25">
      <c r="C10" t="s">
        <v>516</v>
      </c>
      <c r="D10" t="s">
        <v>516</v>
      </c>
      <c r="E10" t="s">
        <v>483</v>
      </c>
      <c r="F10">
        <v>-42.808878200000002</v>
      </c>
      <c r="G10">
        <v>147.25929439999999</v>
      </c>
      <c r="H10" t="s">
        <v>517</v>
      </c>
      <c r="I10" t="s">
        <v>485</v>
      </c>
      <c r="J10" t="s">
        <v>518</v>
      </c>
      <c r="K10" t="s">
        <v>30</v>
      </c>
      <c r="L10" t="s">
        <v>519</v>
      </c>
      <c r="M10" t="s">
        <v>520</v>
      </c>
      <c r="N10" t="s">
        <v>228</v>
      </c>
      <c r="O10" t="s">
        <v>489</v>
      </c>
    </row>
    <row r="11" spans="3:15" x14ac:dyDescent="0.25">
      <c r="C11" t="s">
        <v>521</v>
      </c>
      <c r="D11" t="s">
        <v>521</v>
      </c>
      <c r="E11" t="s">
        <v>483</v>
      </c>
      <c r="F11">
        <v>-39.933022899999997</v>
      </c>
      <c r="G11">
        <v>143.8355263</v>
      </c>
      <c r="H11" t="s">
        <v>522</v>
      </c>
      <c r="I11" t="s">
        <v>485</v>
      </c>
      <c r="J11" t="s">
        <v>523</v>
      </c>
      <c r="K11" t="s">
        <v>30</v>
      </c>
      <c r="L11" t="s">
        <v>524</v>
      </c>
      <c r="M11" t="s">
        <v>525</v>
      </c>
      <c r="N11" t="s">
        <v>20</v>
      </c>
      <c r="O11" t="s">
        <v>489</v>
      </c>
    </row>
    <row r="12" spans="3:15" x14ac:dyDescent="0.25">
      <c r="C12" t="s">
        <v>526</v>
      </c>
      <c r="D12" t="s">
        <v>527</v>
      </c>
      <c r="E12" t="s">
        <v>483</v>
      </c>
      <c r="F12">
        <v>-43.1686294</v>
      </c>
      <c r="G12">
        <v>147.09164100000001</v>
      </c>
      <c r="H12" t="s">
        <v>528</v>
      </c>
      <c r="I12" t="s">
        <v>485</v>
      </c>
      <c r="J12" t="s">
        <v>529</v>
      </c>
      <c r="K12" t="s">
        <v>30</v>
      </c>
      <c r="L12" t="s">
        <v>530</v>
      </c>
      <c r="M12" t="s">
        <v>531</v>
      </c>
      <c r="N12" t="s">
        <v>228</v>
      </c>
      <c r="O12" t="s">
        <v>489</v>
      </c>
    </row>
    <row r="13" spans="3:15" x14ac:dyDescent="0.25">
      <c r="C13" t="s">
        <v>532</v>
      </c>
      <c r="D13" t="s">
        <v>532</v>
      </c>
      <c r="E13" t="s">
        <v>483</v>
      </c>
      <c r="F13">
        <v>-43.315851000000002</v>
      </c>
      <c r="G13">
        <v>147.03339500000001</v>
      </c>
      <c r="H13" t="s">
        <v>533</v>
      </c>
      <c r="I13" t="s">
        <v>485</v>
      </c>
      <c r="J13" t="s">
        <v>534</v>
      </c>
      <c r="K13" t="s">
        <v>30</v>
      </c>
      <c r="L13" t="s">
        <v>535</v>
      </c>
      <c r="M13" t="s">
        <v>536</v>
      </c>
      <c r="N13" t="s">
        <v>20</v>
      </c>
      <c r="O13" t="s">
        <v>489</v>
      </c>
    </row>
    <row r="14" spans="3:15" x14ac:dyDescent="0.25">
      <c r="C14" t="s">
        <v>537</v>
      </c>
      <c r="D14" t="s">
        <v>538</v>
      </c>
      <c r="E14" t="s">
        <v>483</v>
      </c>
      <c r="F14">
        <v>-42.152935999999997</v>
      </c>
      <c r="G14">
        <v>145.31120000000001</v>
      </c>
      <c r="H14" t="s">
        <v>539</v>
      </c>
      <c r="I14" t="s">
        <v>485</v>
      </c>
      <c r="J14" t="s">
        <v>540</v>
      </c>
      <c r="K14" t="s">
        <v>30</v>
      </c>
      <c r="L14" t="s">
        <v>524</v>
      </c>
      <c r="M14" t="s">
        <v>541</v>
      </c>
      <c r="N14" t="s">
        <v>20</v>
      </c>
      <c r="O14" t="s">
        <v>489</v>
      </c>
    </row>
    <row r="15" spans="3:15" x14ac:dyDescent="0.25">
      <c r="C15" t="s">
        <v>542</v>
      </c>
      <c r="D15" t="s">
        <v>543</v>
      </c>
      <c r="E15" t="s">
        <v>483</v>
      </c>
      <c r="F15">
        <v>-43.054599000000003</v>
      </c>
      <c r="G15">
        <v>147.26883599999999</v>
      </c>
      <c r="H15" t="s">
        <v>544</v>
      </c>
      <c r="I15" t="s">
        <v>485</v>
      </c>
      <c r="J15" t="s">
        <v>545</v>
      </c>
      <c r="K15" t="s">
        <v>30</v>
      </c>
      <c r="L15" t="s">
        <v>546</v>
      </c>
      <c r="M15" t="s">
        <v>547</v>
      </c>
      <c r="N15" t="s">
        <v>228</v>
      </c>
      <c r="O15" t="s">
        <v>489</v>
      </c>
    </row>
    <row r="16" spans="3:15" x14ac:dyDescent="0.25">
      <c r="C16" t="s">
        <v>548</v>
      </c>
      <c r="D16" t="s">
        <v>548</v>
      </c>
      <c r="E16" t="s">
        <v>483</v>
      </c>
      <c r="F16">
        <v>-41.127335000000002</v>
      </c>
      <c r="G16">
        <v>146.83146099999999</v>
      </c>
      <c r="H16" t="s">
        <v>549</v>
      </c>
      <c r="I16" t="s">
        <v>485</v>
      </c>
      <c r="J16" t="s">
        <v>550</v>
      </c>
      <c r="K16" t="s">
        <v>30</v>
      </c>
      <c r="L16" t="s">
        <v>551</v>
      </c>
      <c r="M16" t="s">
        <v>552</v>
      </c>
      <c r="N16" t="s">
        <v>228</v>
      </c>
      <c r="O16" t="s">
        <v>489</v>
      </c>
    </row>
    <row r="17" spans="3:15" x14ac:dyDescent="0.25">
      <c r="C17" t="s">
        <v>553</v>
      </c>
      <c r="D17" t="s">
        <v>553</v>
      </c>
      <c r="E17" t="s">
        <v>483</v>
      </c>
      <c r="F17">
        <v>-41.438054000000001</v>
      </c>
      <c r="G17">
        <v>147.16999799999999</v>
      </c>
      <c r="H17" t="s">
        <v>554</v>
      </c>
      <c r="I17" t="s">
        <v>485</v>
      </c>
      <c r="J17" t="s">
        <v>555</v>
      </c>
      <c r="K17" t="s">
        <v>30</v>
      </c>
      <c r="L17" t="s">
        <v>556</v>
      </c>
      <c r="M17" t="s">
        <v>557</v>
      </c>
      <c r="N17" t="s">
        <v>210</v>
      </c>
      <c r="O17" t="s">
        <v>489</v>
      </c>
    </row>
    <row r="18" spans="3:15" x14ac:dyDescent="0.25">
      <c r="C18" t="s">
        <v>558</v>
      </c>
      <c r="D18" t="s">
        <v>558</v>
      </c>
      <c r="E18" t="s">
        <v>483</v>
      </c>
      <c r="F18">
        <v>-42.877707000000001</v>
      </c>
      <c r="G18">
        <v>147.34124</v>
      </c>
      <c r="H18" t="s">
        <v>559</v>
      </c>
      <c r="I18" t="s">
        <v>485</v>
      </c>
      <c r="J18" t="s">
        <v>560</v>
      </c>
      <c r="K18" t="s">
        <v>30</v>
      </c>
      <c r="L18" t="s">
        <v>561</v>
      </c>
      <c r="M18" t="s">
        <v>562</v>
      </c>
      <c r="N18" t="s">
        <v>210</v>
      </c>
      <c r="O18" t="s">
        <v>489</v>
      </c>
    </row>
    <row r="19" spans="3:15" x14ac:dyDescent="0.25">
      <c r="C19" t="s">
        <v>563</v>
      </c>
      <c r="D19" t="s">
        <v>563</v>
      </c>
      <c r="E19" t="s">
        <v>483</v>
      </c>
      <c r="F19">
        <v>-43.025778000000003</v>
      </c>
      <c r="G19">
        <v>147.278198</v>
      </c>
      <c r="H19" t="s">
        <v>564</v>
      </c>
      <c r="I19" t="s">
        <v>485</v>
      </c>
      <c r="J19" t="s">
        <v>545</v>
      </c>
      <c r="K19" t="s">
        <v>30</v>
      </c>
      <c r="L19" t="s">
        <v>315</v>
      </c>
      <c r="M19" t="s">
        <v>565</v>
      </c>
      <c r="N19" t="s">
        <v>228</v>
      </c>
      <c r="O19" t="s">
        <v>489</v>
      </c>
    </row>
    <row r="20" spans="3:15" x14ac:dyDescent="0.25">
      <c r="C20" t="s">
        <v>566</v>
      </c>
      <c r="D20" t="s">
        <v>566</v>
      </c>
      <c r="E20" t="s">
        <v>483</v>
      </c>
      <c r="F20">
        <v>-42.793140999999999</v>
      </c>
      <c r="G20">
        <v>147.56372300000001</v>
      </c>
      <c r="H20" t="s">
        <v>567</v>
      </c>
      <c r="I20" t="s">
        <v>485</v>
      </c>
      <c r="J20" t="s">
        <v>568</v>
      </c>
      <c r="K20" t="s">
        <v>30</v>
      </c>
      <c r="L20" t="s">
        <v>569</v>
      </c>
      <c r="M20" t="s">
        <v>570</v>
      </c>
      <c r="N20" t="s">
        <v>228</v>
      </c>
      <c r="O20" t="s">
        <v>489</v>
      </c>
    </row>
    <row r="21" spans="3:15" x14ac:dyDescent="0.25">
      <c r="C21" t="s">
        <v>571</v>
      </c>
      <c r="D21" t="s">
        <v>571</v>
      </c>
      <c r="E21" t="s">
        <v>483</v>
      </c>
      <c r="F21">
        <v>-41.397150000000003</v>
      </c>
      <c r="G21">
        <v>147.11535699999999</v>
      </c>
      <c r="H21" t="s">
        <v>572</v>
      </c>
      <c r="I21" t="s">
        <v>485</v>
      </c>
      <c r="J21" t="s">
        <v>573</v>
      </c>
      <c r="K21" t="s">
        <v>30</v>
      </c>
      <c r="L21" t="s">
        <v>574</v>
      </c>
      <c r="M21" t="s">
        <v>575</v>
      </c>
      <c r="N21" t="s">
        <v>228</v>
      </c>
      <c r="O21" t="s">
        <v>489</v>
      </c>
    </row>
    <row r="22" spans="3:15" x14ac:dyDescent="0.25">
      <c r="C22" t="s">
        <v>576</v>
      </c>
      <c r="D22" t="s">
        <v>576</v>
      </c>
      <c r="E22" t="s">
        <v>483</v>
      </c>
      <c r="F22">
        <v>-42.571303</v>
      </c>
      <c r="G22">
        <v>147.90913</v>
      </c>
      <c r="H22" t="s">
        <v>577</v>
      </c>
      <c r="I22" t="s">
        <v>485</v>
      </c>
      <c r="J22" t="s">
        <v>578</v>
      </c>
      <c r="K22" t="s">
        <v>30</v>
      </c>
      <c r="L22" t="s">
        <v>579</v>
      </c>
      <c r="M22" t="s">
        <v>580</v>
      </c>
      <c r="N22" t="s">
        <v>20</v>
      </c>
      <c r="O22" t="s">
        <v>489</v>
      </c>
    </row>
    <row r="23" spans="3:15" x14ac:dyDescent="0.25">
      <c r="C23" t="s">
        <v>581</v>
      </c>
      <c r="D23" t="s">
        <v>581</v>
      </c>
      <c r="E23" t="s">
        <v>483</v>
      </c>
      <c r="F23">
        <v>-41.163200000000003</v>
      </c>
      <c r="G23">
        <v>146.39240000000001</v>
      </c>
      <c r="H23" t="s">
        <v>582</v>
      </c>
      <c r="I23" t="s">
        <v>485</v>
      </c>
      <c r="J23" t="s">
        <v>583</v>
      </c>
      <c r="K23" t="s">
        <v>584</v>
      </c>
      <c r="L23" t="s">
        <v>585</v>
      </c>
      <c r="M23" t="s">
        <v>586</v>
      </c>
      <c r="N23" t="s">
        <v>20</v>
      </c>
      <c r="O23" t="s">
        <v>489</v>
      </c>
    </row>
    <row r="24" spans="3:15" x14ac:dyDescent="0.25">
      <c r="C24" t="s">
        <v>587</v>
      </c>
      <c r="D24" t="s">
        <v>587</v>
      </c>
      <c r="E24" t="s">
        <v>483</v>
      </c>
      <c r="F24">
        <v>-43.144300999999999</v>
      </c>
      <c r="G24">
        <v>147.85839999999999</v>
      </c>
      <c r="H24" t="s">
        <v>588</v>
      </c>
      <c r="I24" t="s">
        <v>589</v>
      </c>
      <c r="J24" t="s">
        <v>590</v>
      </c>
      <c r="K24" t="s">
        <v>30</v>
      </c>
      <c r="L24" t="s">
        <v>591</v>
      </c>
      <c r="M24" t="s">
        <v>592</v>
      </c>
      <c r="N24" t="s">
        <v>228</v>
      </c>
      <c r="O24" t="s">
        <v>593</v>
      </c>
    </row>
    <row r="25" spans="3:15" x14ac:dyDescent="0.25">
      <c r="C25" t="s">
        <v>594</v>
      </c>
      <c r="D25" t="s">
        <v>594</v>
      </c>
      <c r="E25" t="s">
        <v>483</v>
      </c>
      <c r="F25">
        <v>-41.124623</v>
      </c>
      <c r="G25">
        <v>146.54108199999999</v>
      </c>
      <c r="H25" t="s">
        <v>595</v>
      </c>
      <c r="I25" t="s">
        <v>485</v>
      </c>
      <c r="J25" t="s">
        <v>596</v>
      </c>
      <c r="K25" t="s">
        <v>30</v>
      </c>
      <c r="L25" t="s">
        <v>597</v>
      </c>
      <c r="M25" t="s">
        <v>598</v>
      </c>
      <c r="N25" t="s">
        <v>20</v>
      </c>
      <c r="O25" t="s">
        <v>489</v>
      </c>
    </row>
    <row r="26" spans="3:15" x14ac:dyDescent="0.25">
      <c r="C26" t="s">
        <v>599</v>
      </c>
      <c r="D26" t="s">
        <v>599</v>
      </c>
      <c r="E26" t="s">
        <v>483</v>
      </c>
      <c r="F26">
        <v>-42.825574000000003</v>
      </c>
      <c r="G26">
        <v>147.306624</v>
      </c>
      <c r="H26" t="s">
        <v>600</v>
      </c>
      <c r="I26" t="s">
        <v>485</v>
      </c>
      <c r="J26" t="s">
        <v>601</v>
      </c>
      <c r="K26" t="s">
        <v>30</v>
      </c>
      <c r="L26" t="s">
        <v>602</v>
      </c>
      <c r="M26" t="s">
        <v>603</v>
      </c>
      <c r="N26" t="s">
        <v>210</v>
      </c>
      <c r="O26" t="s">
        <v>489</v>
      </c>
    </row>
    <row r="27" spans="3:15" x14ac:dyDescent="0.25">
      <c r="C27" t="s">
        <v>604</v>
      </c>
      <c r="D27" t="s">
        <v>604</v>
      </c>
      <c r="E27" t="s">
        <v>483</v>
      </c>
      <c r="F27">
        <v>-42.745337999999997</v>
      </c>
      <c r="G27">
        <v>147.44352499999999</v>
      </c>
      <c r="H27" t="s">
        <v>605</v>
      </c>
      <c r="I27" t="s">
        <v>485</v>
      </c>
      <c r="J27" t="s">
        <v>545</v>
      </c>
      <c r="K27" t="s">
        <v>30</v>
      </c>
      <c r="L27" t="s">
        <v>606</v>
      </c>
      <c r="M27" t="s">
        <v>607</v>
      </c>
      <c r="N27" t="s">
        <v>210</v>
      </c>
      <c r="O27" t="s">
        <v>489</v>
      </c>
    </row>
    <row r="28" spans="3:15" x14ac:dyDescent="0.25">
      <c r="C28" t="s">
        <v>608</v>
      </c>
      <c r="D28" t="s">
        <v>609</v>
      </c>
      <c r="E28" t="s">
        <v>483</v>
      </c>
      <c r="F28">
        <v>-42.819040000000001</v>
      </c>
      <c r="G28">
        <v>147.31988699999999</v>
      </c>
      <c r="H28" t="s">
        <v>610</v>
      </c>
      <c r="I28" t="s">
        <v>485</v>
      </c>
      <c r="J28" t="s">
        <v>611</v>
      </c>
      <c r="K28" t="s">
        <v>30</v>
      </c>
      <c r="L28" t="s">
        <v>612</v>
      </c>
      <c r="M28" t="s">
        <v>613</v>
      </c>
      <c r="N28" t="s">
        <v>210</v>
      </c>
      <c r="O28" t="s">
        <v>489</v>
      </c>
    </row>
    <row r="29" spans="3:15" x14ac:dyDescent="0.25">
      <c r="C29" t="s">
        <v>614</v>
      </c>
      <c r="D29" t="s">
        <v>614</v>
      </c>
      <c r="E29" t="s">
        <v>483</v>
      </c>
      <c r="F29">
        <v>-41.418565000000001</v>
      </c>
      <c r="G29">
        <v>147.115579</v>
      </c>
      <c r="H29" t="s">
        <v>615</v>
      </c>
      <c r="I29" t="s">
        <v>485</v>
      </c>
      <c r="J29" t="s">
        <v>616</v>
      </c>
      <c r="K29" t="s">
        <v>30</v>
      </c>
      <c r="L29" t="s">
        <v>617</v>
      </c>
      <c r="M29" t="s">
        <v>618</v>
      </c>
      <c r="N29" t="s">
        <v>210</v>
      </c>
      <c r="O29" t="s">
        <v>489</v>
      </c>
    </row>
    <row r="30" spans="3:15" x14ac:dyDescent="0.25">
      <c r="C30" t="s">
        <v>619</v>
      </c>
      <c r="D30" t="s">
        <v>619</v>
      </c>
      <c r="E30" t="s">
        <v>483</v>
      </c>
      <c r="F30">
        <v>-42.919097999999998</v>
      </c>
      <c r="G30">
        <v>147.409009</v>
      </c>
      <c r="H30" t="s">
        <v>620</v>
      </c>
      <c r="I30" t="s">
        <v>485</v>
      </c>
      <c r="J30" t="s">
        <v>621</v>
      </c>
      <c r="K30" t="s">
        <v>17</v>
      </c>
      <c r="L30" t="s">
        <v>622</v>
      </c>
      <c r="M30" t="s">
        <v>623</v>
      </c>
      <c r="N30" t="s">
        <v>210</v>
      </c>
      <c r="O30" t="s">
        <v>489</v>
      </c>
    </row>
    <row r="31" spans="3:15" x14ac:dyDescent="0.25">
      <c r="C31" t="s">
        <v>624</v>
      </c>
      <c r="D31" t="s">
        <v>624</v>
      </c>
      <c r="E31" t="s">
        <v>483</v>
      </c>
      <c r="F31">
        <v>-42.876379999999997</v>
      </c>
      <c r="G31">
        <v>147.35132200000001</v>
      </c>
      <c r="H31" t="s">
        <v>625</v>
      </c>
      <c r="I31" t="s">
        <v>485</v>
      </c>
      <c r="J31" t="s">
        <v>626</v>
      </c>
      <c r="K31" t="s">
        <v>30</v>
      </c>
      <c r="L31" t="s">
        <v>627</v>
      </c>
      <c r="M31" t="s">
        <v>628</v>
      </c>
      <c r="N31" t="s">
        <v>210</v>
      </c>
      <c r="O31" t="s">
        <v>489</v>
      </c>
    </row>
    <row r="32" spans="3:15" x14ac:dyDescent="0.25">
      <c r="C32" t="s">
        <v>629</v>
      </c>
      <c r="D32" t="s">
        <v>629</v>
      </c>
      <c r="E32" t="s">
        <v>483</v>
      </c>
      <c r="F32">
        <v>-41.063287000000003</v>
      </c>
      <c r="G32">
        <v>145.94443699999999</v>
      </c>
      <c r="H32" t="s">
        <v>630</v>
      </c>
      <c r="I32" t="s">
        <v>485</v>
      </c>
      <c r="J32" t="s">
        <v>631</v>
      </c>
      <c r="K32" t="s">
        <v>17</v>
      </c>
      <c r="L32" t="s">
        <v>632</v>
      </c>
      <c r="M32" t="s">
        <v>633</v>
      </c>
      <c r="N32" t="s">
        <v>20</v>
      </c>
      <c r="O32" t="s">
        <v>489</v>
      </c>
    </row>
    <row r="33" spans="3:15" x14ac:dyDescent="0.25">
      <c r="C33" t="s">
        <v>634</v>
      </c>
      <c r="D33" t="s">
        <v>634</v>
      </c>
      <c r="E33" t="s">
        <v>483</v>
      </c>
      <c r="F33">
        <v>-42.846898000000003</v>
      </c>
      <c r="G33">
        <v>147.32889299999999</v>
      </c>
      <c r="H33" t="s">
        <v>635</v>
      </c>
      <c r="I33" t="s">
        <v>485</v>
      </c>
      <c r="J33" t="s">
        <v>636</v>
      </c>
      <c r="K33" t="s">
        <v>17</v>
      </c>
      <c r="L33" t="s">
        <v>637</v>
      </c>
      <c r="M33" t="s">
        <v>638</v>
      </c>
      <c r="N33" t="s">
        <v>210</v>
      </c>
      <c r="O33" t="s">
        <v>489</v>
      </c>
    </row>
    <row r="34" spans="3:15" x14ac:dyDescent="0.25">
      <c r="C34" t="s">
        <v>639</v>
      </c>
      <c r="D34" t="s">
        <v>639</v>
      </c>
      <c r="E34" t="s">
        <v>483</v>
      </c>
      <c r="F34">
        <v>-40.913201000000001</v>
      </c>
      <c r="G34">
        <v>145.564854</v>
      </c>
      <c r="H34" t="s">
        <v>640</v>
      </c>
      <c r="I34" t="s">
        <v>485</v>
      </c>
      <c r="J34" t="s">
        <v>641</v>
      </c>
      <c r="K34" t="s">
        <v>17</v>
      </c>
      <c r="L34" t="s">
        <v>642</v>
      </c>
      <c r="M34" t="s">
        <v>643</v>
      </c>
      <c r="N34" t="s">
        <v>20</v>
      </c>
      <c r="O34" t="s">
        <v>489</v>
      </c>
    </row>
    <row r="35" spans="3:15" x14ac:dyDescent="0.25">
      <c r="C35" t="s">
        <v>644</v>
      </c>
      <c r="D35" t="s">
        <v>644</v>
      </c>
      <c r="E35" t="s">
        <v>483</v>
      </c>
      <c r="F35">
        <v>-40.823903000000001</v>
      </c>
      <c r="G35">
        <v>145.10163399999999</v>
      </c>
      <c r="H35" t="s">
        <v>645</v>
      </c>
      <c r="I35" t="s">
        <v>485</v>
      </c>
      <c r="J35" t="s">
        <v>646</v>
      </c>
      <c r="K35" t="s">
        <v>30</v>
      </c>
      <c r="L35" t="s">
        <v>315</v>
      </c>
      <c r="M35" t="s">
        <v>647</v>
      </c>
      <c r="N35" t="s">
        <v>228</v>
      </c>
      <c r="O35" t="s">
        <v>489</v>
      </c>
    </row>
    <row r="36" spans="3:15" x14ac:dyDescent="0.25">
      <c r="C36" t="s">
        <v>648</v>
      </c>
      <c r="D36" t="s">
        <v>648</v>
      </c>
      <c r="E36" t="s">
        <v>483</v>
      </c>
      <c r="F36">
        <v>-41.025886999999997</v>
      </c>
      <c r="G36">
        <v>145.805429</v>
      </c>
      <c r="H36" t="s">
        <v>649</v>
      </c>
      <c r="I36" t="s">
        <v>485</v>
      </c>
      <c r="J36" t="s">
        <v>650</v>
      </c>
      <c r="K36" t="s">
        <v>30</v>
      </c>
      <c r="L36" t="s">
        <v>315</v>
      </c>
      <c r="M36" t="s">
        <v>651</v>
      </c>
      <c r="N36" t="s">
        <v>20</v>
      </c>
      <c r="O36" t="s">
        <v>489</v>
      </c>
    </row>
    <row r="37" spans="3:15" x14ac:dyDescent="0.25">
      <c r="C37" t="s">
        <v>652</v>
      </c>
      <c r="D37" t="s">
        <v>652</v>
      </c>
      <c r="E37" t="s">
        <v>483</v>
      </c>
      <c r="F37">
        <v>-42.793140999999999</v>
      </c>
      <c r="G37">
        <v>147.56372300000001</v>
      </c>
      <c r="H37" t="s">
        <v>653</v>
      </c>
      <c r="I37" t="s">
        <v>485</v>
      </c>
      <c r="J37" t="s">
        <v>568</v>
      </c>
      <c r="K37" t="s">
        <v>30</v>
      </c>
      <c r="L37" t="s">
        <v>569</v>
      </c>
      <c r="M37" t="s">
        <v>654</v>
      </c>
      <c r="N37" t="s">
        <v>228</v>
      </c>
      <c r="O37" t="s">
        <v>489</v>
      </c>
    </row>
    <row r="38" spans="3:15" x14ac:dyDescent="0.25">
      <c r="C38" t="s">
        <v>655</v>
      </c>
      <c r="D38" t="s">
        <v>655</v>
      </c>
      <c r="E38" t="s">
        <v>483</v>
      </c>
      <c r="F38">
        <v>-41.323790000000002</v>
      </c>
      <c r="G38">
        <v>148.26117099999999</v>
      </c>
      <c r="H38" t="s">
        <v>656</v>
      </c>
      <c r="I38" t="s">
        <v>485</v>
      </c>
      <c r="J38" t="s">
        <v>657</v>
      </c>
      <c r="K38" t="s">
        <v>17</v>
      </c>
      <c r="L38" t="s">
        <v>658</v>
      </c>
      <c r="M38" t="s">
        <v>659</v>
      </c>
      <c r="N38" t="s">
        <v>228</v>
      </c>
      <c r="O38" t="s">
        <v>489</v>
      </c>
    </row>
    <row r="39" spans="3:15" x14ac:dyDescent="0.25">
      <c r="C39" t="s">
        <v>660</v>
      </c>
      <c r="D39" t="s">
        <v>660</v>
      </c>
      <c r="E39" t="s">
        <v>483</v>
      </c>
      <c r="F39">
        <v>-40.749471999999997</v>
      </c>
      <c r="G39">
        <v>145.29735600000001</v>
      </c>
      <c r="H39" t="s">
        <v>661</v>
      </c>
      <c r="I39" t="s">
        <v>485</v>
      </c>
      <c r="J39" t="s">
        <v>662</v>
      </c>
      <c r="K39" t="s">
        <v>30</v>
      </c>
      <c r="L39" t="s">
        <v>663</v>
      </c>
      <c r="M39" t="s">
        <v>664</v>
      </c>
      <c r="N39" t="s">
        <v>20</v>
      </c>
      <c r="O39" t="s">
        <v>489</v>
      </c>
    </row>
    <row r="40" spans="3:15" x14ac:dyDescent="0.25">
      <c r="C40" t="s">
        <v>665</v>
      </c>
      <c r="D40" t="s">
        <v>665</v>
      </c>
      <c r="E40" t="s">
        <v>483</v>
      </c>
      <c r="F40">
        <v>-41.416840000000001</v>
      </c>
      <c r="G40">
        <v>147.12177700000001</v>
      </c>
      <c r="H40" t="s">
        <v>666</v>
      </c>
      <c r="I40" t="s">
        <v>485</v>
      </c>
      <c r="J40" t="s">
        <v>667</v>
      </c>
      <c r="K40" t="s">
        <v>30</v>
      </c>
      <c r="L40" t="s">
        <v>668</v>
      </c>
      <c r="M40" t="s">
        <v>669</v>
      </c>
      <c r="N40" t="s">
        <v>210</v>
      </c>
      <c r="O40" t="s">
        <v>489</v>
      </c>
    </row>
    <row r="41" spans="3:15" x14ac:dyDescent="0.25">
      <c r="C41" t="s">
        <v>670</v>
      </c>
      <c r="D41" t="s">
        <v>670</v>
      </c>
      <c r="E41" t="s">
        <v>483</v>
      </c>
      <c r="F41">
        <v>-42.503793000000002</v>
      </c>
      <c r="G41">
        <v>147.920748</v>
      </c>
      <c r="H41" t="s">
        <v>671</v>
      </c>
      <c r="I41" t="s">
        <v>485</v>
      </c>
      <c r="J41" t="s">
        <v>672</v>
      </c>
      <c r="K41" t="s">
        <v>30</v>
      </c>
      <c r="L41" t="s">
        <v>673</v>
      </c>
      <c r="M41" t="s">
        <v>674</v>
      </c>
      <c r="N41" t="s">
        <v>210</v>
      </c>
      <c r="O41" t="s">
        <v>489</v>
      </c>
    </row>
    <row r="42" spans="3:15" x14ac:dyDescent="0.25">
      <c r="C42" t="s">
        <v>675</v>
      </c>
      <c r="D42" t="s">
        <v>675</v>
      </c>
      <c r="E42" t="s">
        <v>483</v>
      </c>
      <c r="F42">
        <v>-41.166491999999998</v>
      </c>
      <c r="G42">
        <v>146.25106199999999</v>
      </c>
      <c r="H42" t="s">
        <v>676</v>
      </c>
      <c r="I42" t="s">
        <v>485</v>
      </c>
      <c r="J42" t="s">
        <v>677</v>
      </c>
      <c r="K42" t="s">
        <v>30</v>
      </c>
      <c r="L42" t="s">
        <v>330</v>
      </c>
      <c r="M42" t="s">
        <v>678</v>
      </c>
      <c r="N42" t="s">
        <v>228</v>
      </c>
      <c r="O42" t="s">
        <v>489</v>
      </c>
    </row>
    <row r="43" spans="3:15" x14ac:dyDescent="0.25">
      <c r="C43" t="s">
        <v>679</v>
      </c>
      <c r="D43" t="s">
        <v>679</v>
      </c>
      <c r="E43" t="s">
        <v>483</v>
      </c>
      <c r="F43">
        <v>-41.141154999999998</v>
      </c>
      <c r="G43">
        <v>146.16114200000001</v>
      </c>
      <c r="H43" t="s">
        <v>680</v>
      </c>
      <c r="I43" t="s">
        <v>485</v>
      </c>
      <c r="J43" t="s">
        <v>626</v>
      </c>
      <c r="K43" t="s">
        <v>30</v>
      </c>
      <c r="L43" t="s">
        <v>681</v>
      </c>
      <c r="M43" t="s">
        <v>682</v>
      </c>
      <c r="N43" t="s">
        <v>20</v>
      </c>
      <c r="O43" t="s">
        <v>489</v>
      </c>
    </row>
    <row r="44" spans="3:15" x14ac:dyDescent="0.25">
      <c r="C44" t="s">
        <v>683</v>
      </c>
      <c r="D44" t="s">
        <v>683</v>
      </c>
      <c r="E44" t="s">
        <v>483</v>
      </c>
      <c r="F44">
        <v>-40.995733000000001</v>
      </c>
      <c r="G44">
        <v>145.759784</v>
      </c>
      <c r="H44" t="s">
        <v>684</v>
      </c>
      <c r="I44" t="s">
        <v>485</v>
      </c>
      <c r="J44" t="s">
        <v>685</v>
      </c>
      <c r="K44" t="s">
        <v>30</v>
      </c>
      <c r="L44" t="s">
        <v>686</v>
      </c>
      <c r="M44" t="s">
        <v>687</v>
      </c>
      <c r="N44" t="s">
        <v>20</v>
      </c>
      <c r="O44" t="s">
        <v>489</v>
      </c>
    </row>
    <row r="45" spans="3:15" x14ac:dyDescent="0.25">
      <c r="C45" t="s">
        <v>844</v>
      </c>
      <c r="D45" t="s">
        <v>844</v>
      </c>
      <c r="E45" t="s">
        <v>483</v>
      </c>
      <c r="F45">
        <v>-43.163586000000002</v>
      </c>
      <c r="G45">
        <v>146.93644599999999</v>
      </c>
      <c r="H45" t="s">
        <v>845</v>
      </c>
      <c r="I45" t="s">
        <v>485</v>
      </c>
      <c r="J45" t="s">
        <v>692</v>
      </c>
      <c r="K45" t="s">
        <v>30</v>
      </c>
      <c r="M45" t="s">
        <v>846</v>
      </c>
      <c r="N45" t="s">
        <v>228</v>
      </c>
      <c r="O45" t="s">
        <v>489</v>
      </c>
    </row>
    <row r="46" spans="3:15" x14ac:dyDescent="0.25">
      <c r="C46" t="s">
        <v>847</v>
      </c>
      <c r="D46" t="s">
        <v>848</v>
      </c>
      <c r="E46" t="s">
        <v>483</v>
      </c>
      <c r="F46">
        <v>-41.163200000000003</v>
      </c>
      <c r="G46">
        <v>146.39240000000001</v>
      </c>
      <c r="H46" t="s">
        <v>849</v>
      </c>
      <c r="I46" t="s">
        <v>485</v>
      </c>
      <c r="J46" t="s">
        <v>611</v>
      </c>
      <c r="K46" t="s">
        <v>30</v>
      </c>
      <c r="L46" t="s">
        <v>850</v>
      </c>
      <c r="M46" t="s">
        <v>851</v>
      </c>
      <c r="N46" t="s">
        <v>20</v>
      </c>
      <c r="O46" t="s">
        <v>489</v>
      </c>
    </row>
    <row r="47" spans="3:15" x14ac:dyDescent="0.25">
      <c r="C47" t="s">
        <v>855</v>
      </c>
      <c r="D47" t="s">
        <v>855</v>
      </c>
      <c r="E47" t="s">
        <v>483</v>
      </c>
      <c r="I47" t="s">
        <v>485</v>
      </c>
      <c r="J47" t="s">
        <v>529</v>
      </c>
      <c r="K47" t="s">
        <v>30</v>
      </c>
      <c r="N47" t="s">
        <v>228</v>
      </c>
      <c r="O47" t="s">
        <v>489</v>
      </c>
    </row>
    <row r="48" spans="3:15" x14ac:dyDescent="0.25">
      <c r="C48" t="s">
        <v>856</v>
      </c>
      <c r="D48" t="s">
        <v>856</v>
      </c>
      <c r="E48" t="s">
        <v>483</v>
      </c>
      <c r="I48" t="s">
        <v>485</v>
      </c>
      <c r="J48" t="s">
        <v>857</v>
      </c>
      <c r="K48" t="s">
        <v>30</v>
      </c>
      <c r="N48" t="s">
        <v>228</v>
      </c>
      <c r="O48" t="s">
        <v>489</v>
      </c>
    </row>
    <row r="49" spans="3:15" x14ac:dyDescent="0.25">
      <c r="C49" t="s">
        <v>858</v>
      </c>
      <c r="D49" t="s">
        <v>858</v>
      </c>
      <c r="E49" t="s">
        <v>483</v>
      </c>
      <c r="I49" t="s">
        <v>485</v>
      </c>
      <c r="J49" t="s">
        <v>857</v>
      </c>
      <c r="K49" t="s">
        <v>30</v>
      </c>
      <c r="N49" t="s">
        <v>210</v>
      </c>
      <c r="O49" t="s">
        <v>489</v>
      </c>
    </row>
    <row r="50" spans="3:15" x14ac:dyDescent="0.25">
      <c r="C50" t="s">
        <v>859</v>
      </c>
      <c r="D50" t="s">
        <v>859</v>
      </c>
      <c r="E50" t="s">
        <v>483</v>
      </c>
      <c r="I50" t="s">
        <v>485</v>
      </c>
      <c r="J50" t="s">
        <v>860</v>
      </c>
      <c r="K50" t="s">
        <v>30</v>
      </c>
      <c r="N50" t="s">
        <v>20</v>
      </c>
      <c r="O50" t="s">
        <v>489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D4863-B6A1-4A78-B3CC-F029CA20D748}">
  <dimension ref="C3:O15"/>
  <sheetViews>
    <sheetView topLeftCell="B1" workbookViewId="0">
      <selection activeCell="E19" sqref="E19"/>
    </sheetView>
  </sheetViews>
  <sheetFormatPr defaultRowHeight="15" x14ac:dyDescent="0.25"/>
  <cols>
    <col min="1" max="1" width="3.85546875" customWidth="1"/>
    <col min="2" max="2" width="4" customWidth="1"/>
    <col min="3" max="3" width="12.42578125"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13.140625"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x14ac:dyDescent="0.25">
      <c r="C4" t="s">
        <v>781</v>
      </c>
      <c r="D4" t="s">
        <v>781</v>
      </c>
      <c r="E4" t="s">
        <v>782</v>
      </c>
      <c r="F4">
        <v>-31.616790000000002</v>
      </c>
      <c r="G4">
        <v>115.62425399999999</v>
      </c>
      <c r="H4" t="s">
        <v>783</v>
      </c>
      <c r="I4" t="s">
        <v>784</v>
      </c>
      <c r="J4" t="s">
        <v>785</v>
      </c>
      <c r="K4" t="s">
        <v>786</v>
      </c>
      <c r="L4" t="s">
        <v>787</v>
      </c>
      <c r="M4" t="s">
        <v>788</v>
      </c>
      <c r="N4" t="s">
        <v>20</v>
      </c>
      <c r="O4" t="s">
        <v>789</v>
      </c>
    </row>
    <row r="5" spans="3:15" x14ac:dyDescent="0.25">
      <c r="C5" t="s">
        <v>790</v>
      </c>
      <c r="D5" t="s">
        <v>790</v>
      </c>
      <c r="E5" t="s">
        <v>782</v>
      </c>
      <c r="F5">
        <v>-31.763110999999999</v>
      </c>
      <c r="G5">
        <v>115.711619</v>
      </c>
      <c r="H5" t="s">
        <v>791</v>
      </c>
      <c r="I5" t="s">
        <v>784</v>
      </c>
      <c r="J5" t="s">
        <v>792</v>
      </c>
      <c r="K5" t="s">
        <v>786</v>
      </c>
      <c r="L5" t="s">
        <v>793</v>
      </c>
      <c r="M5" t="s">
        <v>794</v>
      </c>
      <c r="N5" t="s">
        <v>20</v>
      </c>
      <c r="O5" t="s">
        <v>789</v>
      </c>
    </row>
    <row r="6" spans="3:15" x14ac:dyDescent="0.25">
      <c r="C6" t="s">
        <v>795</v>
      </c>
      <c r="D6" t="s">
        <v>795</v>
      </c>
      <c r="E6" t="s">
        <v>782</v>
      </c>
      <c r="F6">
        <v>-33.379339999999999</v>
      </c>
      <c r="G6">
        <v>115.603853</v>
      </c>
      <c r="H6" t="s">
        <v>796</v>
      </c>
      <c r="I6" t="s">
        <v>784</v>
      </c>
      <c r="J6" t="s">
        <v>797</v>
      </c>
      <c r="K6" t="s">
        <v>786</v>
      </c>
      <c r="L6" t="s">
        <v>798</v>
      </c>
      <c r="M6" t="s">
        <v>799</v>
      </c>
      <c r="N6" t="s">
        <v>20</v>
      </c>
      <c r="O6" t="s">
        <v>789</v>
      </c>
    </row>
    <row r="7" spans="3:15" x14ac:dyDescent="0.25">
      <c r="C7" t="s">
        <v>800</v>
      </c>
      <c r="D7" t="s">
        <v>801</v>
      </c>
      <c r="E7" t="s">
        <v>782</v>
      </c>
      <c r="F7">
        <v>-33.650635999999999</v>
      </c>
      <c r="G7">
        <v>115.32384500000001</v>
      </c>
      <c r="H7" t="s">
        <v>802</v>
      </c>
      <c r="I7" t="s">
        <v>784</v>
      </c>
      <c r="J7" t="s">
        <v>803</v>
      </c>
      <c r="K7" t="s">
        <v>786</v>
      </c>
      <c r="L7" t="s">
        <v>804</v>
      </c>
      <c r="M7" t="s">
        <v>805</v>
      </c>
      <c r="N7" t="s">
        <v>20</v>
      </c>
      <c r="O7" t="s">
        <v>789</v>
      </c>
    </row>
    <row r="8" spans="3:15" x14ac:dyDescent="0.25">
      <c r="C8" t="s">
        <v>806</v>
      </c>
      <c r="D8" t="s">
        <v>807</v>
      </c>
      <c r="E8" t="s">
        <v>782</v>
      </c>
      <c r="F8">
        <v>-33.660418</v>
      </c>
      <c r="G8">
        <v>115.323078</v>
      </c>
      <c r="H8" t="s">
        <v>802</v>
      </c>
      <c r="I8" t="s">
        <v>784</v>
      </c>
      <c r="J8" t="s">
        <v>803</v>
      </c>
      <c r="K8" t="s">
        <v>786</v>
      </c>
      <c r="L8" t="s">
        <v>804</v>
      </c>
      <c r="M8" t="s">
        <v>805</v>
      </c>
      <c r="N8" t="s">
        <v>20</v>
      </c>
      <c r="O8" t="s">
        <v>789</v>
      </c>
    </row>
    <row r="9" spans="3:15" x14ac:dyDescent="0.25">
      <c r="C9" t="s">
        <v>808</v>
      </c>
      <c r="D9" t="s">
        <v>808</v>
      </c>
      <c r="E9" t="s">
        <v>782</v>
      </c>
      <c r="F9">
        <v>-10.432289000000001</v>
      </c>
      <c r="G9">
        <v>105.661503</v>
      </c>
      <c r="H9" t="s">
        <v>809</v>
      </c>
      <c r="I9" t="s">
        <v>784</v>
      </c>
      <c r="J9" t="s">
        <v>810</v>
      </c>
      <c r="K9" t="s">
        <v>30</v>
      </c>
      <c r="L9" t="s">
        <v>705</v>
      </c>
      <c r="M9" t="s">
        <v>811</v>
      </c>
      <c r="N9" t="s">
        <v>20</v>
      </c>
      <c r="O9" t="s">
        <v>789</v>
      </c>
    </row>
    <row r="10" spans="3:15" x14ac:dyDescent="0.25">
      <c r="C10" t="s">
        <v>812</v>
      </c>
      <c r="D10" t="s">
        <v>812</v>
      </c>
      <c r="E10" t="s">
        <v>782</v>
      </c>
      <c r="F10">
        <v>-32.290008999999998</v>
      </c>
      <c r="G10">
        <v>115.650944</v>
      </c>
      <c r="H10" t="s">
        <v>813</v>
      </c>
      <c r="I10" t="s">
        <v>784</v>
      </c>
      <c r="J10" t="s">
        <v>785</v>
      </c>
      <c r="K10" t="s">
        <v>786</v>
      </c>
      <c r="L10" t="s">
        <v>814</v>
      </c>
      <c r="M10" t="s">
        <v>815</v>
      </c>
      <c r="N10" t="s">
        <v>20</v>
      </c>
      <c r="O10" t="s">
        <v>789</v>
      </c>
    </row>
    <row r="11" spans="3:15" x14ac:dyDescent="0.25">
      <c r="C11" t="s">
        <v>816</v>
      </c>
      <c r="D11" t="s">
        <v>816</v>
      </c>
      <c r="E11" t="s">
        <v>782</v>
      </c>
      <c r="F11">
        <v>-12.110673</v>
      </c>
      <c r="G11">
        <v>96.893388000000002</v>
      </c>
      <c r="H11" t="s">
        <v>817</v>
      </c>
      <c r="I11" t="s">
        <v>784</v>
      </c>
      <c r="J11" t="s">
        <v>818</v>
      </c>
      <c r="K11" t="s">
        <v>30</v>
      </c>
      <c r="L11" t="s">
        <v>819</v>
      </c>
      <c r="M11" t="s">
        <v>820</v>
      </c>
      <c r="N11" t="s">
        <v>20</v>
      </c>
      <c r="O11" t="s">
        <v>789</v>
      </c>
    </row>
    <row r="12" spans="3:15" x14ac:dyDescent="0.25">
      <c r="C12" t="s">
        <v>821</v>
      </c>
      <c r="D12" t="s">
        <v>821</v>
      </c>
      <c r="E12" t="s">
        <v>782</v>
      </c>
      <c r="F12">
        <v>-32.279063000000001</v>
      </c>
      <c r="G12">
        <v>115.68057399999999</v>
      </c>
      <c r="H12" t="s">
        <v>822</v>
      </c>
      <c r="I12" t="s">
        <v>784</v>
      </c>
      <c r="J12" t="s">
        <v>785</v>
      </c>
      <c r="K12" t="s">
        <v>584</v>
      </c>
      <c r="L12">
        <v>0</v>
      </c>
      <c r="M12" t="s">
        <v>823</v>
      </c>
      <c r="N12" t="s">
        <v>20</v>
      </c>
      <c r="O12" t="s">
        <v>789</v>
      </c>
    </row>
    <row r="13" spans="3:15" x14ac:dyDescent="0.25">
      <c r="C13" t="s">
        <v>824</v>
      </c>
      <c r="D13" t="s">
        <v>824</v>
      </c>
      <c r="E13" t="s">
        <v>782</v>
      </c>
      <c r="F13">
        <v>-31.955283000000001</v>
      </c>
      <c r="G13">
        <v>115.743697</v>
      </c>
      <c r="H13" t="s">
        <v>825</v>
      </c>
      <c r="I13" t="s">
        <v>784</v>
      </c>
      <c r="J13" t="s">
        <v>826</v>
      </c>
      <c r="K13" t="s">
        <v>17</v>
      </c>
      <c r="L13" t="s">
        <v>827</v>
      </c>
      <c r="M13" t="s">
        <v>828</v>
      </c>
      <c r="N13" t="s">
        <v>20</v>
      </c>
      <c r="O13" t="s">
        <v>789</v>
      </c>
    </row>
    <row r="14" spans="3:15" x14ac:dyDescent="0.25">
      <c r="C14" t="s">
        <v>829</v>
      </c>
      <c r="D14" t="s">
        <v>829</v>
      </c>
      <c r="E14" t="s">
        <v>782</v>
      </c>
      <c r="F14">
        <v>-20.671938999999998</v>
      </c>
      <c r="G14">
        <v>117.165018</v>
      </c>
      <c r="H14" t="s">
        <v>830</v>
      </c>
      <c r="I14" t="s">
        <v>784</v>
      </c>
      <c r="J14" t="s">
        <v>831</v>
      </c>
      <c r="K14" t="s">
        <v>17</v>
      </c>
      <c r="L14" t="s">
        <v>175</v>
      </c>
      <c r="M14" t="s">
        <v>832</v>
      </c>
      <c r="N14" t="s">
        <v>20</v>
      </c>
      <c r="O14" t="s">
        <v>789</v>
      </c>
    </row>
    <row r="15" spans="3:15" x14ac:dyDescent="0.25">
      <c r="C15" t="s">
        <v>833</v>
      </c>
      <c r="D15" t="s">
        <v>833</v>
      </c>
      <c r="E15" t="s">
        <v>782</v>
      </c>
      <c r="F15">
        <v>-32.279164999999999</v>
      </c>
      <c r="G15">
        <v>115.68033699999999</v>
      </c>
      <c r="H15" t="s">
        <v>834</v>
      </c>
      <c r="I15" t="s">
        <v>784</v>
      </c>
      <c r="J15" t="s">
        <v>835</v>
      </c>
      <c r="K15" t="s">
        <v>786</v>
      </c>
      <c r="L15" t="s">
        <v>836</v>
      </c>
      <c r="M15" t="s">
        <v>837</v>
      </c>
      <c r="N15" t="s">
        <v>20</v>
      </c>
      <c r="O15" t="s">
        <v>789</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D35D-6CEC-4496-A0B7-6F8AE0099D78}">
  <dimension ref="C3:O22"/>
  <sheetViews>
    <sheetView topLeftCell="C1" workbookViewId="0">
      <selection activeCell="E19" sqref="E19"/>
    </sheetView>
  </sheetViews>
  <sheetFormatPr defaultRowHeight="15" x14ac:dyDescent="0.25"/>
  <cols>
    <col min="1" max="2" width="3.7109375" customWidth="1"/>
    <col min="3" max="3" width="12.42578125"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13.140625"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x14ac:dyDescent="0.25">
      <c r="C4" t="s">
        <v>688</v>
      </c>
      <c r="D4" t="s">
        <v>689</v>
      </c>
      <c r="E4" t="s">
        <v>690</v>
      </c>
      <c r="F4">
        <v>-37.882272</v>
      </c>
      <c r="G4">
        <v>144.81416400000001</v>
      </c>
      <c r="H4">
        <v>18010</v>
      </c>
      <c r="I4" t="s">
        <v>691</v>
      </c>
      <c r="J4" t="s">
        <v>692</v>
      </c>
      <c r="K4" t="s">
        <v>17</v>
      </c>
      <c r="L4" t="s">
        <v>693</v>
      </c>
      <c r="M4" t="s">
        <v>694</v>
      </c>
      <c r="N4" t="s">
        <v>20</v>
      </c>
      <c r="O4" t="s">
        <v>695</v>
      </c>
    </row>
    <row r="5" spans="3:15" x14ac:dyDescent="0.25">
      <c r="C5" t="s">
        <v>696</v>
      </c>
      <c r="D5" t="s">
        <v>697</v>
      </c>
      <c r="E5" t="s">
        <v>690</v>
      </c>
      <c r="F5">
        <v>-38.407325</v>
      </c>
      <c r="G5">
        <v>144.20084900000001</v>
      </c>
      <c r="H5">
        <v>74369</v>
      </c>
      <c r="I5" t="s">
        <v>698</v>
      </c>
      <c r="J5" t="s">
        <v>699</v>
      </c>
      <c r="K5" t="s">
        <v>17</v>
      </c>
      <c r="L5" t="s">
        <v>700</v>
      </c>
      <c r="M5" t="s">
        <v>701</v>
      </c>
      <c r="N5" t="s">
        <v>20</v>
      </c>
      <c r="O5" t="s">
        <v>702</v>
      </c>
    </row>
    <row r="6" spans="3:15" x14ac:dyDescent="0.25">
      <c r="C6" t="s">
        <v>703</v>
      </c>
      <c r="D6" t="s">
        <v>704</v>
      </c>
      <c r="E6" t="s">
        <v>690</v>
      </c>
      <c r="F6">
        <v>-38.782708</v>
      </c>
      <c r="G6">
        <v>143.660731</v>
      </c>
      <c r="H6">
        <v>74369</v>
      </c>
      <c r="I6" t="s">
        <v>698</v>
      </c>
      <c r="J6" t="s">
        <v>699</v>
      </c>
      <c r="K6" t="s">
        <v>17</v>
      </c>
      <c r="L6" t="s">
        <v>705</v>
      </c>
      <c r="M6" t="s">
        <v>706</v>
      </c>
      <c r="N6" t="s">
        <v>20</v>
      </c>
      <c r="O6" t="s">
        <v>702</v>
      </c>
    </row>
    <row r="7" spans="3:15" x14ac:dyDescent="0.25">
      <c r="C7" t="s">
        <v>707</v>
      </c>
      <c r="D7" t="s">
        <v>708</v>
      </c>
      <c r="E7" t="s">
        <v>690</v>
      </c>
      <c r="F7">
        <v>-38.604360800000002</v>
      </c>
      <c r="G7">
        <v>145.52737809999999</v>
      </c>
      <c r="H7">
        <v>74240</v>
      </c>
      <c r="I7" t="s">
        <v>709</v>
      </c>
      <c r="J7" t="s">
        <v>699</v>
      </c>
      <c r="K7" t="s">
        <v>30</v>
      </c>
      <c r="L7" t="s">
        <v>710</v>
      </c>
      <c r="M7" t="s">
        <v>711</v>
      </c>
      <c r="N7" t="s">
        <v>20</v>
      </c>
      <c r="O7" t="s">
        <v>712</v>
      </c>
    </row>
    <row r="8" spans="3:15" x14ac:dyDescent="0.25">
      <c r="C8" t="s">
        <v>713</v>
      </c>
      <c r="D8" t="s">
        <v>714</v>
      </c>
      <c r="E8" t="s">
        <v>690</v>
      </c>
      <c r="F8">
        <v>-38.294943000000004</v>
      </c>
      <c r="G8">
        <v>144.423203</v>
      </c>
      <c r="H8">
        <v>74369</v>
      </c>
      <c r="I8" t="s">
        <v>698</v>
      </c>
      <c r="J8" t="s">
        <v>334</v>
      </c>
      <c r="K8" t="s">
        <v>17</v>
      </c>
      <c r="L8" t="s">
        <v>715</v>
      </c>
      <c r="M8" t="s">
        <v>716</v>
      </c>
      <c r="N8" t="s">
        <v>20</v>
      </c>
      <c r="O8" t="s">
        <v>702</v>
      </c>
    </row>
    <row r="9" spans="3:15" x14ac:dyDescent="0.25">
      <c r="C9" t="s">
        <v>717</v>
      </c>
      <c r="D9" t="s">
        <v>718</v>
      </c>
      <c r="E9" t="s">
        <v>690</v>
      </c>
      <c r="F9">
        <v>-38.441439000000003</v>
      </c>
      <c r="G9">
        <v>144.844717</v>
      </c>
      <c r="H9">
        <v>74284</v>
      </c>
      <c r="I9" t="s">
        <v>719</v>
      </c>
      <c r="J9" t="s">
        <v>720</v>
      </c>
      <c r="K9" t="s">
        <v>17</v>
      </c>
      <c r="L9" t="s">
        <v>721</v>
      </c>
      <c r="M9" t="s">
        <v>722</v>
      </c>
      <c r="N9" t="s">
        <v>20</v>
      </c>
      <c r="O9" t="s">
        <v>723</v>
      </c>
    </row>
    <row r="10" spans="3:15" x14ac:dyDescent="0.25">
      <c r="C10" t="s">
        <v>724</v>
      </c>
      <c r="D10" t="s">
        <v>725</v>
      </c>
      <c r="E10" t="s">
        <v>690</v>
      </c>
      <c r="F10">
        <v>-38.439970000000002</v>
      </c>
      <c r="G10">
        <v>144.84825799999999</v>
      </c>
      <c r="H10">
        <v>74189</v>
      </c>
      <c r="I10" t="s">
        <v>726</v>
      </c>
      <c r="J10" t="s">
        <v>727</v>
      </c>
      <c r="K10" t="s">
        <v>728</v>
      </c>
      <c r="L10" t="s">
        <v>729</v>
      </c>
      <c r="M10" t="s">
        <v>722</v>
      </c>
      <c r="N10" t="s">
        <v>20</v>
      </c>
      <c r="O10" t="s">
        <v>730</v>
      </c>
    </row>
    <row r="11" spans="3:15" x14ac:dyDescent="0.25">
      <c r="C11" t="s">
        <v>731</v>
      </c>
      <c r="D11" t="s">
        <v>731</v>
      </c>
      <c r="E11" t="s">
        <v>690</v>
      </c>
      <c r="F11">
        <v>-38.232824999999998</v>
      </c>
      <c r="G11">
        <v>147.384186</v>
      </c>
      <c r="H11">
        <v>73098</v>
      </c>
      <c r="I11" t="s">
        <v>732</v>
      </c>
      <c r="J11" t="s">
        <v>234</v>
      </c>
      <c r="K11" t="s">
        <v>17</v>
      </c>
      <c r="L11" t="s">
        <v>733</v>
      </c>
      <c r="M11" t="s">
        <v>734</v>
      </c>
      <c r="N11" t="s">
        <v>20</v>
      </c>
      <c r="O11" t="s">
        <v>735</v>
      </c>
    </row>
    <row r="12" spans="3:15" x14ac:dyDescent="0.25">
      <c r="C12" t="s">
        <v>736</v>
      </c>
      <c r="D12" t="s">
        <v>736</v>
      </c>
      <c r="E12" t="s">
        <v>690</v>
      </c>
      <c r="F12">
        <v>-38.696083999999999</v>
      </c>
      <c r="G12">
        <v>146.23671999999999</v>
      </c>
      <c r="H12">
        <v>74240</v>
      </c>
      <c r="I12" t="s">
        <v>709</v>
      </c>
      <c r="J12" t="s">
        <v>737</v>
      </c>
      <c r="K12" t="s">
        <v>30</v>
      </c>
      <c r="L12" t="s">
        <v>738</v>
      </c>
      <c r="M12" t="s">
        <v>739</v>
      </c>
      <c r="N12" t="s">
        <v>20</v>
      </c>
      <c r="O12" t="s">
        <v>712</v>
      </c>
    </row>
    <row r="13" spans="3:15" x14ac:dyDescent="0.25">
      <c r="C13" t="s">
        <v>740</v>
      </c>
      <c r="D13" t="s">
        <v>741</v>
      </c>
      <c r="E13" t="s">
        <v>690</v>
      </c>
      <c r="F13">
        <v>-38.517712299999999</v>
      </c>
      <c r="G13">
        <v>143.990331</v>
      </c>
      <c r="H13">
        <v>74369</v>
      </c>
      <c r="I13" t="s">
        <v>698</v>
      </c>
      <c r="J13" t="s">
        <v>742</v>
      </c>
      <c r="K13" t="s">
        <v>17</v>
      </c>
      <c r="L13" t="s">
        <v>743</v>
      </c>
      <c r="M13" t="s">
        <v>744</v>
      </c>
      <c r="N13" t="s">
        <v>20</v>
      </c>
      <c r="O13" t="s">
        <v>702</v>
      </c>
    </row>
    <row r="14" spans="3:15" x14ac:dyDescent="0.25">
      <c r="C14" t="s">
        <v>745</v>
      </c>
      <c r="D14" t="s">
        <v>746</v>
      </c>
      <c r="E14" t="s">
        <v>690</v>
      </c>
      <c r="F14">
        <v>-38.4485831</v>
      </c>
      <c r="G14">
        <v>147.10260410000001</v>
      </c>
      <c r="H14">
        <v>74253</v>
      </c>
      <c r="I14" t="s">
        <v>732</v>
      </c>
      <c r="J14" t="s">
        <v>234</v>
      </c>
      <c r="K14" t="s">
        <v>584</v>
      </c>
      <c r="L14">
        <v>0</v>
      </c>
      <c r="M14" t="s">
        <v>747</v>
      </c>
      <c r="N14" t="s">
        <v>20</v>
      </c>
      <c r="O14" t="s">
        <v>735</v>
      </c>
    </row>
    <row r="15" spans="3:15" x14ac:dyDescent="0.25">
      <c r="C15" t="s">
        <v>748</v>
      </c>
      <c r="D15" t="s">
        <v>749</v>
      </c>
      <c r="E15" t="s">
        <v>690</v>
      </c>
      <c r="F15">
        <v>-38.529857</v>
      </c>
      <c r="G15">
        <v>145.22174100000001</v>
      </c>
      <c r="H15">
        <v>74366</v>
      </c>
      <c r="I15" t="s">
        <v>750</v>
      </c>
      <c r="J15" t="s">
        <v>469</v>
      </c>
      <c r="K15" t="s">
        <v>17</v>
      </c>
      <c r="L15">
        <v>14300</v>
      </c>
      <c r="M15" t="s">
        <v>751</v>
      </c>
      <c r="N15" t="s">
        <v>20</v>
      </c>
      <c r="O15" t="s">
        <v>752</v>
      </c>
    </row>
    <row r="16" spans="3:15" x14ac:dyDescent="0.25">
      <c r="C16" t="s">
        <v>753</v>
      </c>
      <c r="D16" t="s">
        <v>754</v>
      </c>
      <c r="E16" t="s">
        <v>690</v>
      </c>
      <c r="F16">
        <v>-38.397605660000004</v>
      </c>
      <c r="G16">
        <v>142.2445026</v>
      </c>
      <c r="H16">
        <v>73289</v>
      </c>
      <c r="I16" t="s">
        <v>755</v>
      </c>
      <c r="J16" t="s">
        <v>756</v>
      </c>
      <c r="K16" t="s">
        <v>17</v>
      </c>
      <c r="L16">
        <v>1921</v>
      </c>
      <c r="M16" t="s">
        <v>757</v>
      </c>
      <c r="N16" t="s">
        <v>20</v>
      </c>
      <c r="O16" t="s">
        <v>758</v>
      </c>
    </row>
    <row r="17" spans="3:15" x14ac:dyDescent="0.25">
      <c r="C17" t="s">
        <v>759</v>
      </c>
      <c r="D17" t="s">
        <v>760</v>
      </c>
      <c r="E17" t="s">
        <v>690</v>
      </c>
      <c r="F17">
        <v>-38.397671000000003</v>
      </c>
      <c r="G17">
        <v>142.24448100000001</v>
      </c>
      <c r="H17">
        <v>73289</v>
      </c>
      <c r="I17" t="s">
        <v>755</v>
      </c>
      <c r="J17" t="s">
        <v>761</v>
      </c>
      <c r="K17" t="s">
        <v>30</v>
      </c>
      <c r="L17">
        <v>0</v>
      </c>
      <c r="M17" t="s">
        <v>762</v>
      </c>
      <c r="N17" t="s">
        <v>20</v>
      </c>
      <c r="O17" t="s">
        <v>758</v>
      </c>
    </row>
    <row r="18" spans="3:15" x14ac:dyDescent="0.25">
      <c r="C18" t="s">
        <v>763</v>
      </c>
      <c r="D18" t="s">
        <v>763</v>
      </c>
      <c r="E18" t="s">
        <v>690</v>
      </c>
      <c r="F18">
        <v>-38.703567</v>
      </c>
      <c r="G18">
        <v>146.46255500000001</v>
      </c>
      <c r="H18">
        <v>74240</v>
      </c>
      <c r="I18" t="s">
        <v>709</v>
      </c>
      <c r="J18" t="s">
        <v>764</v>
      </c>
      <c r="K18" t="s">
        <v>30</v>
      </c>
      <c r="L18" t="s">
        <v>765</v>
      </c>
      <c r="M18" t="s">
        <v>766</v>
      </c>
      <c r="N18" t="s">
        <v>20</v>
      </c>
      <c r="O18" t="s">
        <v>712</v>
      </c>
    </row>
    <row r="19" spans="3:15" x14ac:dyDescent="0.25">
      <c r="C19" t="s">
        <v>767</v>
      </c>
      <c r="D19" t="s">
        <v>767</v>
      </c>
      <c r="E19" t="s">
        <v>690</v>
      </c>
      <c r="F19">
        <v>-38.383073799999998</v>
      </c>
      <c r="G19">
        <v>141.59704819999999</v>
      </c>
      <c r="H19">
        <v>73289</v>
      </c>
      <c r="I19" t="s">
        <v>755</v>
      </c>
      <c r="J19" t="s">
        <v>387</v>
      </c>
      <c r="K19" t="s">
        <v>30</v>
      </c>
      <c r="L19">
        <v>5114</v>
      </c>
      <c r="M19" t="s">
        <v>768</v>
      </c>
      <c r="N19" t="s">
        <v>20</v>
      </c>
      <c r="O19" t="s">
        <v>758</v>
      </c>
    </row>
    <row r="20" spans="3:15" x14ac:dyDescent="0.25">
      <c r="C20" t="s">
        <v>769</v>
      </c>
      <c r="D20" t="s">
        <v>769</v>
      </c>
      <c r="E20" t="s">
        <v>690</v>
      </c>
      <c r="F20">
        <v>-38.675741000000002</v>
      </c>
      <c r="G20">
        <v>146.339733</v>
      </c>
      <c r="H20">
        <v>74240</v>
      </c>
      <c r="I20" t="s">
        <v>709</v>
      </c>
      <c r="J20" t="s">
        <v>770</v>
      </c>
      <c r="K20" t="s">
        <v>30</v>
      </c>
      <c r="L20" t="s">
        <v>771</v>
      </c>
      <c r="M20" t="s">
        <v>772</v>
      </c>
      <c r="N20" t="s">
        <v>20</v>
      </c>
      <c r="O20" t="s">
        <v>712</v>
      </c>
    </row>
    <row r="21" spans="3:15" x14ac:dyDescent="0.25">
      <c r="C21" t="s">
        <v>773</v>
      </c>
      <c r="D21" t="s">
        <v>774</v>
      </c>
      <c r="E21" t="s">
        <v>690</v>
      </c>
      <c r="F21">
        <v>-38.395698729999999</v>
      </c>
      <c r="G21">
        <v>142.45707039999999</v>
      </c>
      <c r="H21">
        <v>73289</v>
      </c>
      <c r="I21" t="s">
        <v>755</v>
      </c>
      <c r="J21" t="s">
        <v>775</v>
      </c>
      <c r="K21" t="s">
        <v>30</v>
      </c>
      <c r="L21" t="s">
        <v>291</v>
      </c>
      <c r="M21" t="s">
        <v>776</v>
      </c>
      <c r="N21" t="s">
        <v>20</v>
      </c>
      <c r="O21" t="s">
        <v>758</v>
      </c>
    </row>
    <row r="22" spans="3:15" x14ac:dyDescent="0.25">
      <c r="C22" t="s">
        <v>777</v>
      </c>
      <c r="D22" t="s">
        <v>777</v>
      </c>
      <c r="E22" t="s">
        <v>690</v>
      </c>
      <c r="F22">
        <v>-38.011268999999999</v>
      </c>
      <c r="G22">
        <v>144.58182500000001</v>
      </c>
      <c r="H22">
        <v>74284</v>
      </c>
      <c r="I22" t="s">
        <v>719</v>
      </c>
      <c r="J22" t="s">
        <v>778</v>
      </c>
      <c r="K22" t="s">
        <v>17</v>
      </c>
      <c r="L22" t="s">
        <v>779</v>
      </c>
      <c r="M22" t="s">
        <v>780</v>
      </c>
      <c r="N22" t="s">
        <v>20</v>
      </c>
      <c r="O22" t="s">
        <v>723</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37549-942E-4A60-B600-412851ACA299}">
  <dimension ref="C3:O18"/>
  <sheetViews>
    <sheetView topLeftCell="A5" workbookViewId="0">
      <selection activeCell="E19" sqref="E19"/>
    </sheetView>
  </sheetViews>
  <sheetFormatPr defaultRowHeight="15" x14ac:dyDescent="0.25"/>
  <cols>
    <col min="3" max="3" width="12.42578125"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58.42578125" customWidth="1"/>
  </cols>
  <sheetData>
    <row r="3" spans="3:15" ht="15.75" thickBot="1" x14ac:dyDescent="0.3">
      <c r="C3" s="3" t="s">
        <v>0</v>
      </c>
      <c r="D3" s="3" t="s">
        <v>1</v>
      </c>
      <c r="E3" s="3" t="s">
        <v>2</v>
      </c>
      <c r="F3" s="3" t="s">
        <v>3</v>
      </c>
      <c r="G3" s="3" t="s">
        <v>4</v>
      </c>
      <c r="H3" s="3" t="s">
        <v>5</v>
      </c>
      <c r="I3" s="3" t="s">
        <v>6</v>
      </c>
      <c r="J3" s="3" t="s">
        <v>7</v>
      </c>
      <c r="K3" s="3" t="s">
        <v>8</v>
      </c>
      <c r="L3" s="3" t="s">
        <v>9</v>
      </c>
      <c r="M3" s="3" t="s">
        <v>10</v>
      </c>
      <c r="N3" s="3" t="s">
        <v>11</v>
      </c>
      <c r="O3" s="3" t="s">
        <v>12</v>
      </c>
    </row>
    <row r="4" spans="3:15" x14ac:dyDescent="0.25">
      <c r="C4" s="1" t="s">
        <v>146</v>
      </c>
      <c r="D4" s="1" t="s">
        <v>146</v>
      </c>
      <c r="E4" s="1" t="s">
        <v>147</v>
      </c>
      <c r="F4" s="1">
        <v>-12.459168</v>
      </c>
      <c r="G4" s="1">
        <v>130.91301899999999</v>
      </c>
      <c r="H4" s="1" t="s">
        <v>148</v>
      </c>
      <c r="I4" s="1" t="s">
        <v>149</v>
      </c>
      <c r="J4" s="1" t="s">
        <v>150</v>
      </c>
      <c r="K4" s="1" t="s">
        <v>151</v>
      </c>
      <c r="L4" s="1" t="s">
        <v>152</v>
      </c>
      <c r="M4" s="2" t="s">
        <v>153</v>
      </c>
      <c r="N4" s="1" t="s">
        <v>20</v>
      </c>
      <c r="O4" s="1" t="s">
        <v>154</v>
      </c>
    </row>
    <row r="5" spans="3:15" ht="75" x14ac:dyDescent="0.25">
      <c r="C5" s="1" t="s">
        <v>155</v>
      </c>
      <c r="D5" s="1" t="s">
        <v>155</v>
      </c>
      <c r="E5" s="1" t="s">
        <v>147</v>
      </c>
      <c r="F5" s="1">
        <v>-12.047480999999999</v>
      </c>
      <c r="G5" s="1">
        <v>135.59287800000001</v>
      </c>
      <c r="H5" s="1" t="s">
        <v>156</v>
      </c>
      <c r="I5" s="1" t="s">
        <v>149</v>
      </c>
      <c r="J5" s="1"/>
      <c r="K5" s="1"/>
      <c r="L5" s="1" t="s">
        <v>157</v>
      </c>
      <c r="M5" s="2" t="s">
        <v>158</v>
      </c>
      <c r="N5" s="1" t="s">
        <v>20</v>
      </c>
      <c r="O5" s="1" t="s">
        <v>154</v>
      </c>
    </row>
    <row r="6" spans="3:15" ht="120" x14ac:dyDescent="0.25">
      <c r="C6" s="1" t="s">
        <v>159</v>
      </c>
      <c r="D6" s="1" t="s">
        <v>159</v>
      </c>
      <c r="E6" s="1" t="s">
        <v>147</v>
      </c>
      <c r="F6" s="1">
        <v>-12.3589</v>
      </c>
      <c r="G6" s="1">
        <v>130.91059999999999</v>
      </c>
      <c r="H6" s="1" t="s">
        <v>160</v>
      </c>
      <c r="I6" s="1" t="s">
        <v>149</v>
      </c>
      <c r="J6" s="1" t="s">
        <v>161</v>
      </c>
      <c r="K6" s="1" t="s">
        <v>151</v>
      </c>
      <c r="L6" s="1" t="s">
        <v>162</v>
      </c>
      <c r="M6" s="2" t="s">
        <v>163</v>
      </c>
      <c r="N6" s="1" t="s">
        <v>20</v>
      </c>
      <c r="O6" s="1" t="s">
        <v>154</v>
      </c>
    </row>
    <row r="7" spans="3:15" ht="150" x14ac:dyDescent="0.25">
      <c r="C7" s="1" t="s">
        <v>164</v>
      </c>
      <c r="D7" s="1" t="s">
        <v>164</v>
      </c>
      <c r="E7" s="1" t="s">
        <v>147</v>
      </c>
      <c r="F7" s="1">
        <v>-12.4015</v>
      </c>
      <c r="G7" s="1">
        <v>130.82230000000001</v>
      </c>
      <c r="H7" s="1" t="s">
        <v>165</v>
      </c>
      <c r="I7" s="1" t="s">
        <v>149</v>
      </c>
      <c r="J7" s="1" t="s">
        <v>166</v>
      </c>
      <c r="K7" s="1" t="s">
        <v>167</v>
      </c>
      <c r="L7" s="1" t="s">
        <v>168</v>
      </c>
      <c r="M7" s="2" t="s">
        <v>169</v>
      </c>
      <c r="N7" s="1" t="s">
        <v>20</v>
      </c>
      <c r="O7" s="1" t="s">
        <v>154</v>
      </c>
    </row>
    <row r="8" spans="3:15" x14ac:dyDescent="0.25">
      <c r="C8" s="1" t="s">
        <v>170</v>
      </c>
      <c r="D8" s="1" t="s">
        <v>170</v>
      </c>
      <c r="E8" s="1" t="s">
        <v>147</v>
      </c>
      <c r="F8" s="1">
        <v>-12.412353</v>
      </c>
      <c r="G8" s="1">
        <v>130.84282200000001</v>
      </c>
      <c r="H8" s="1" t="s">
        <v>171</v>
      </c>
      <c r="I8" s="1" t="s">
        <v>149</v>
      </c>
      <c r="J8" s="1" t="s">
        <v>166</v>
      </c>
      <c r="K8" s="1" t="s">
        <v>167</v>
      </c>
      <c r="L8" s="1" t="s">
        <v>168</v>
      </c>
      <c r="M8" s="2" t="s">
        <v>172</v>
      </c>
      <c r="N8" s="1" t="s">
        <v>20</v>
      </c>
      <c r="O8" s="1" t="s">
        <v>154</v>
      </c>
    </row>
    <row r="9" spans="3:15" x14ac:dyDescent="0.25">
      <c r="C9" s="1" t="s">
        <v>173</v>
      </c>
      <c r="D9" s="1" t="s">
        <v>173</v>
      </c>
      <c r="E9" s="1" t="s">
        <v>147</v>
      </c>
      <c r="F9" s="1">
        <v>-12.03668</v>
      </c>
      <c r="G9" s="1">
        <v>134.22954999999999</v>
      </c>
      <c r="H9" s="1" t="s">
        <v>174</v>
      </c>
      <c r="I9" s="1" t="s">
        <v>149</v>
      </c>
      <c r="J9" s="1"/>
      <c r="K9" s="1"/>
      <c r="L9" s="1" t="s">
        <v>175</v>
      </c>
      <c r="M9" s="2" t="s">
        <v>176</v>
      </c>
      <c r="N9" s="1" t="s">
        <v>20</v>
      </c>
      <c r="O9" s="1" t="s">
        <v>154</v>
      </c>
    </row>
    <row r="10" spans="3:15" x14ac:dyDescent="0.25">
      <c r="C10" s="1" t="s">
        <v>177</v>
      </c>
      <c r="D10" s="1" t="s">
        <v>177</v>
      </c>
      <c r="E10" s="1" t="s">
        <v>147</v>
      </c>
      <c r="F10" s="1">
        <v>-11.430289999999999</v>
      </c>
      <c r="G10" s="1">
        <v>130.68297999999999</v>
      </c>
      <c r="H10" s="1" t="s">
        <v>178</v>
      </c>
      <c r="I10" s="1" t="s">
        <v>149</v>
      </c>
      <c r="J10" s="1"/>
      <c r="K10" s="1"/>
      <c r="L10" s="1"/>
      <c r="M10" s="2" t="s">
        <v>179</v>
      </c>
      <c r="N10" s="1" t="s">
        <v>20</v>
      </c>
      <c r="O10" s="1" t="s">
        <v>154</v>
      </c>
    </row>
    <row r="11" spans="3:15" x14ac:dyDescent="0.25">
      <c r="C11" s="1" t="s">
        <v>180</v>
      </c>
      <c r="D11" s="1" t="s">
        <v>180</v>
      </c>
      <c r="E11" s="1" t="s">
        <v>147</v>
      </c>
      <c r="F11" s="1">
        <v>-12.113602999999999</v>
      </c>
      <c r="G11" s="1">
        <v>134.91842500000001</v>
      </c>
      <c r="H11" s="1" t="s">
        <v>181</v>
      </c>
      <c r="I11" s="1" t="s">
        <v>149</v>
      </c>
      <c r="J11" s="1"/>
      <c r="K11" s="1"/>
      <c r="L11" s="1"/>
      <c r="M11" s="2" t="s">
        <v>182</v>
      </c>
      <c r="N11" s="1" t="s">
        <v>20</v>
      </c>
      <c r="O11" s="1" t="s">
        <v>154</v>
      </c>
    </row>
    <row r="12" spans="3:15" x14ac:dyDescent="0.25">
      <c r="C12" s="1" t="s">
        <v>183</v>
      </c>
      <c r="D12" s="1" t="s">
        <v>183</v>
      </c>
      <c r="E12" s="1" t="s">
        <v>147</v>
      </c>
      <c r="F12" s="1">
        <v>-13.771056</v>
      </c>
      <c r="G12" s="1">
        <v>136.20167599999999</v>
      </c>
      <c r="H12" s="1" t="s">
        <v>184</v>
      </c>
      <c r="I12" s="1" t="s">
        <v>149</v>
      </c>
      <c r="J12" s="1"/>
      <c r="K12" s="1"/>
      <c r="L12" s="1"/>
      <c r="M12" s="2" t="s">
        <v>185</v>
      </c>
      <c r="N12" s="1" t="s">
        <v>20</v>
      </c>
      <c r="O12" s="1" t="s">
        <v>154</v>
      </c>
    </row>
    <row r="13" spans="3:15" x14ac:dyDescent="0.25">
      <c r="C13" s="1" t="s">
        <v>186</v>
      </c>
      <c r="D13" s="1" t="s">
        <v>186</v>
      </c>
      <c r="E13" s="1" t="s">
        <v>147</v>
      </c>
      <c r="F13" s="1">
        <v>-11.1388</v>
      </c>
      <c r="G13" s="1">
        <v>132.57836</v>
      </c>
      <c r="H13" s="1" t="s">
        <v>187</v>
      </c>
      <c r="I13" s="1" t="s">
        <v>149</v>
      </c>
      <c r="J13" s="1"/>
      <c r="K13" s="1"/>
      <c r="L13" s="1"/>
      <c r="M13" s="2" t="s">
        <v>188</v>
      </c>
      <c r="N13" s="1" t="s">
        <v>20</v>
      </c>
      <c r="O13" s="1" t="s">
        <v>154</v>
      </c>
    </row>
    <row r="14" spans="3:15" x14ac:dyDescent="0.25">
      <c r="C14" s="1" t="s">
        <v>189</v>
      </c>
      <c r="D14" s="1" t="s">
        <v>189</v>
      </c>
      <c r="E14" s="1" t="s">
        <v>147</v>
      </c>
      <c r="F14" s="1">
        <v>-12.5037</v>
      </c>
      <c r="G14" s="1">
        <v>130.94861</v>
      </c>
      <c r="H14" s="1" t="s">
        <v>190</v>
      </c>
      <c r="I14" s="1" t="s">
        <v>149</v>
      </c>
      <c r="J14" s="1" t="s">
        <v>191</v>
      </c>
      <c r="K14" s="1" t="s">
        <v>151</v>
      </c>
      <c r="L14" s="1" t="s">
        <v>192</v>
      </c>
      <c r="M14" s="2" t="s">
        <v>193</v>
      </c>
      <c r="N14" s="1" t="s">
        <v>20</v>
      </c>
      <c r="O14" s="1" t="s">
        <v>154</v>
      </c>
    </row>
    <row r="15" spans="3:15" x14ac:dyDescent="0.25">
      <c r="C15" s="1" t="s">
        <v>194</v>
      </c>
      <c r="D15" s="1" t="s">
        <v>194</v>
      </c>
      <c r="E15" s="1" t="s">
        <v>147</v>
      </c>
      <c r="F15" s="1">
        <v>-11.413302</v>
      </c>
      <c r="G15" s="1">
        <v>130.41923399999999</v>
      </c>
      <c r="H15" s="1" t="s">
        <v>195</v>
      </c>
      <c r="I15" s="1" t="s">
        <v>149</v>
      </c>
      <c r="J15" s="1"/>
      <c r="K15" s="1"/>
      <c r="L15" s="1"/>
      <c r="M15" s="2" t="s">
        <v>196</v>
      </c>
      <c r="N15" s="1" t="s">
        <v>20</v>
      </c>
      <c r="O15" s="1" t="s">
        <v>154</v>
      </c>
    </row>
    <row r="16" spans="3:15" x14ac:dyDescent="0.25">
      <c r="C16" s="1" t="s">
        <v>197</v>
      </c>
      <c r="D16" s="1" t="s">
        <v>197</v>
      </c>
      <c r="E16" s="1" t="s">
        <v>147</v>
      </c>
      <c r="F16" s="1">
        <v>-11.661289999999999</v>
      </c>
      <c r="G16" s="1">
        <v>133.40197000000001</v>
      </c>
      <c r="H16" s="1" t="s">
        <v>198</v>
      </c>
      <c r="I16" s="1" t="s">
        <v>149</v>
      </c>
      <c r="J16" s="1"/>
      <c r="K16" s="1"/>
      <c r="L16" s="1"/>
      <c r="M16" s="2" t="s">
        <v>176</v>
      </c>
      <c r="N16" s="1" t="s">
        <v>20</v>
      </c>
      <c r="O16" s="1" t="s">
        <v>154</v>
      </c>
    </row>
    <row r="17" spans="3:15" x14ac:dyDescent="0.25">
      <c r="C17" s="1" t="s">
        <v>199</v>
      </c>
      <c r="D17" s="1" t="s">
        <v>199</v>
      </c>
      <c r="E17" s="1" t="s">
        <v>147</v>
      </c>
      <c r="F17" s="1">
        <v>-11.75034</v>
      </c>
      <c r="G17" s="1">
        <v>130.62814</v>
      </c>
      <c r="H17" s="1" t="s">
        <v>200</v>
      </c>
      <c r="I17" s="1" t="s">
        <v>149</v>
      </c>
      <c r="J17" s="1"/>
      <c r="K17" s="1"/>
      <c r="L17" s="1"/>
      <c r="M17" s="2" t="s">
        <v>196</v>
      </c>
      <c r="N17" s="1" t="s">
        <v>20</v>
      </c>
      <c r="O17" s="1" t="s">
        <v>154</v>
      </c>
    </row>
    <row r="18" spans="3:15" x14ac:dyDescent="0.25">
      <c r="C18" s="1" t="s">
        <v>201</v>
      </c>
      <c r="D18" s="1" t="s">
        <v>201</v>
      </c>
      <c r="E18" s="1" t="s">
        <v>147</v>
      </c>
      <c r="F18" s="1">
        <v>-12.262541000000001</v>
      </c>
      <c r="G18" s="1">
        <v>136.901749</v>
      </c>
      <c r="H18" s="1" t="s">
        <v>202</v>
      </c>
      <c r="I18" s="1" t="s">
        <v>149</v>
      </c>
      <c r="J18" s="1"/>
      <c r="K18" s="1"/>
      <c r="L18" s="1"/>
      <c r="M18" s="2" t="s">
        <v>203</v>
      </c>
      <c r="N18" s="1" t="s">
        <v>20</v>
      </c>
      <c r="O18" s="1" t="s">
        <v>154</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E0804-C4EE-4CF6-804A-40C70DE4CAE7}">
  <dimension ref="C3:O58"/>
  <sheetViews>
    <sheetView topLeftCell="C53" workbookViewId="0">
      <pane xSplit="1" topLeftCell="D1" activePane="topRight" state="frozen"/>
      <selection activeCell="E19" sqref="E19"/>
      <selection pane="topRight" activeCell="E19" sqref="E19"/>
    </sheetView>
  </sheetViews>
  <sheetFormatPr defaultRowHeight="15" x14ac:dyDescent="0.25"/>
  <cols>
    <col min="3" max="3" width="22.85546875" bestFit="1" customWidth="1"/>
    <col min="4" max="4" width="23.7109375" bestFit="1" customWidth="1"/>
    <col min="5" max="5" width="11.7109375" bestFit="1" customWidth="1"/>
    <col min="6" max="6" width="10.140625" customWidth="1"/>
    <col min="7" max="7" width="11.7109375" customWidth="1"/>
    <col min="8" max="8" width="13.5703125" bestFit="1" customWidth="1"/>
    <col min="9" max="9" width="31.42578125" bestFit="1" customWidth="1"/>
    <col min="11" max="11" width="12.140625" customWidth="1"/>
    <col min="12" max="12" width="13" bestFit="1" customWidth="1"/>
    <col min="13" max="13" width="59.5703125" customWidth="1"/>
  </cols>
  <sheetData>
    <row r="3" spans="3:15" ht="15.75" thickBot="1" x14ac:dyDescent="0.3">
      <c r="C3" s="3" t="s">
        <v>0</v>
      </c>
      <c r="D3" s="3" t="s">
        <v>1</v>
      </c>
      <c r="E3" s="3" t="s">
        <v>2</v>
      </c>
      <c r="F3" s="3" t="s">
        <v>3</v>
      </c>
      <c r="G3" s="3" t="s">
        <v>4</v>
      </c>
      <c r="H3" s="3" t="s">
        <v>5</v>
      </c>
      <c r="I3" s="3" t="s">
        <v>6</v>
      </c>
      <c r="J3" s="3" t="s">
        <v>7</v>
      </c>
      <c r="K3" s="3" t="s">
        <v>8</v>
      </c>
      <c r="L3" s="3" t="s">
        <v>9</v>
      </c>
      <c r="M3" s="3" t="s">
        <v>10</v>
      </c>
      <c r="N3" s="3" t="s">
        <v>11</v>
      </c>
      <c r="O3" s="3" t="s">
        <v>12</v>
      </c>
    </row>
    <row r="4" spans="3:15" ht="75" x14ac:dyDescent="0.25">
      <c r="C4" s="1" t="s">
        <v>384</v>
      </c>
      <c r="D4" s="1" t="s">
        <v>384</v>
      </c>
      <c r="E4" s="1" t="s">
        <v>205</v>
      </c>
      <c r="F4" s="1">
        <v>-16.493449999999999</v>
      </c>
      <c r="G4" s="1">
        <v>145.45983000000001</v>
      </c>
      <c r="H4" s="1" t="s">
        <v>385</v>
      </c>
      <c r="I4" s="1" t="s">
        <v>386</v>
      </c>
      <c r="J4" s="1" t="s">
        <v>387</v>
      </c>
      <c r="K4" s="1" t="s">
        <v>17</v>
      </c>
      <c r="L4" s="1">
        <v>5582</v>
      </c>
      <c r="M4" s="2" t="s">
        <v>388</v>
      </c>
      <c r="N4" s="1" t="s">
        <v>228</v>
      </c>
      <c r="O4" s="1" t="s">
        <v>389</v>
      </c>
    </row>
    <row r="5" spans="3:15" ht="120" x14ac:dyDescent="0.25">
      <c r="C5" s="1" t="s">
        <v>345</v>
      </c>
      <c r="D5" s="1" t="s">
        <v>345</v>
      </c>
      <c r="E5" s="1" t="s">
        <v>205</v>
      </c>
      <c r="F5" s="1">
        <v>-16.827100000000002</v>
      </c>
      <c r="G5" s="1">
        <v>145.70909</v>
      </c>
      <c r="H5" s="1" t="s">
        <v>273</v>
      </c>
      <c r="I5" s="1" t="s">
        <v>274</v>
      </c>
      <c r="J5" s="1" t="s">
        <v>346</v>
      </c>
      <c r="K5" s="1" t="s">
        <v>17</v>
      </c>
      <c r="L5" s="1" t="s">
        <v>81</v>
      </c>
      <c r="M5" s="2" t="s">
        <v>347</v>
      </c>
      <c r="N5" s="1" t="s">
        <v>210</v>
      </c>
      <c r="O5" s="1" t="s">
        <v>277</v>
      </c>
    </row>
    <row r="6" spans="3:15" ht="105" x14ac:dyDescent="0.25">
      <c r="C6" s="1" t="s">
        <v>405</v>
      </c>
      <c r="D6" s="1" t="s">
        <v>406</v>
      </c>
      <c r="E6" s="1" t="s">
        <v>205</v>
      </c>
      <c r="F6" s="1">
        <v>-16.96163</v>
      </c>
      <c r="G6" s="1">
        <v>145.76835</v>
      </c>
      <c r="H6" s="1" t="s">
        <v>273</v>
      </c>
      <c r="I6" s="1" t="s">
        <v>274</v>
      </c>
      <c r="J6" s="1" t="s">
        <v>407</v>
      </c>
      <c r="K6" s="1" t="s">
        <v>17</v>
      </c>
      <c r="L6" s="1" t="s">
        <v>862</v>
      </c>
      <c r="M6" s="2" t="s">
        <v>861</v>
      </c>
      <c r="N6" s="1" t="s">
        <v>210</v>
      </c>
      <c r="O6" s="1" t="s">
        <v>277</v>
      </c>
    </row>
    <row r="7" spans="3:15" ht="105" x14ac:dyDescent="0.25">
      <c r="C7" s="1" t="s">
        <v>272</v>
      </c>
      <c r="D7" s="1" t="s">
        <v>272</v>
      </c>
      <c r="E7" s="1" t="s">
        <v>205</v>
      </c>
      <c r="F7" s="1">
        <v>-16.990839999999999</v>
      </c>
      <c r="G7" s="1">
        <v>145.76284000000001</v>
      </c>
      <c r="H7" s="1" t="s">
        <v>273</v>
      </c>
      <c r="I7" s="1" t="s">
        <v>274</v>
      </c>
      <c r="J7" s="1" t="s">
        <v>275</v>
      </c>
      <c r="K7" s="1" t="s">
        <v>17</v>
      </c>
      <c r="L7" s="1" t="s">
        <v>804</v>
      </c>
      <c r="M7" s="2" t="s">
        <v>276</v>
      </c>
      <c r="N7" s="1" t="s">
        <v>228</v>
      </c>
      <c r="O7" s="1" t="s">
        <v>277</v>
      </c>
    </row>
    <row r="8" spans="3:15" ht="90" x14ac:dyDescent="0.25">
      <c r="C8" s="1" t="s">
        <v>306</v>
      </c>
      <c r="D8" s="1" t="s">
        <v>306</v>
      </c>
      <c r="E8" s="1" t="s">
        <v>205</v>
      </c>
      <c r="F8" s="1">
        <v>-17.535969999999999</v>
      </c>
      <c r="G8" s="1">
        <v>146.06156999999999</v>
      </c>
      <c r="H8" s="1" t="s">
        <v>307</v>
      </c>
      <c r="I8" s="1" t="s">
        <v>308</v>
      </c>
      <c r="J8" s="1" t="s">
        <v>309</v>
      </c>
      <c r="K8" s="1" t="s">
        <v>17</v>
      </c>
      <c r="L8" s="1" t="s">
        <v>310</v>
      </c>
      <c r="M8" s="2" t="s">
        <v>311</v>
      </c>
      <c r="N8" s="1" t="s">
        <v>210</v>
      </c>
      <c r="O8" s="1" t="s">
        <v>312</v>
      </c>
    </row>
    <row r="9" spans="3:15" ht="105" x14ac:dyDescent="0.25">
      <c r="C9" s="1" t="s">
        <v>326</v>
      </c>
      <c r="D9" s="1" t="s">
        <v>326</v>
      </c>
      <c r="E9" s="1" t="s">
        <v>205</v>
      </c>
      <c r="F9" s="1">
        <v>-18.52356</v>
      </c>
      <c r="G9" s="1">
        <v>146.32809</v>
      </c>
      <c r="H9" s="1" t="s">
        <v>327</v>
      </c>
      <c r="I9" s="1" t="s">
        <v>328</v>
      </c>
      <c r="J9" s="1" t="s">
        <v>329</v>
      </c>
      <c r="K9" s="1" t="s">
        <v>30</v>
      </c>
      <c r="L9" s="1" t="s">
        <v>330</v>
      </c>
      <c r="M9" s="2" t="s">
        <v>331</v>
      </c>
      <c r="N9" s="1" t="s">
        <v>20</v>
      </c>
      <c r="O9" s="1" t="s">
        <v>332</v>
      </c>
    </row>
    <row r="10" spans="3:15" ht="120" x14ac:dyDescent="0.25">
      <c r="C10" s="1" t="s">
        <v>362</v>
      </c>
      <c r="D10" s="1" t="s">
        <v>362</v>
      </c>
      <c r="E10" s="1" t="s">
        <v>205</v>
      </c>
      <c r="F10" s="1">
        <v>-19.247599999999998</v>
      </c>
      <c r="G10" s="1">
        <v>146.74879999999999</v>
      </c>
      <c r="H10" s="1" t="s">
        <v>248</v>
      </c>
      <c r="I10" s="1" t="s">
        <v>249</v>
      </c>
      <c r="J10" s="1" t="s">
        <v>363</v>
      </c>
      <c r="K10" s="1" t="s">
        <v>17</v>
      </c>
      <c r="L10" s="1" t="s">
        <v>364</v>
      </c>
      <c r="M10" s="2" t="s">
        <v>365</v>
      </c>
      <c r="N10" s="1" t="s">
        <v>210</v>
      </c>
      <c r="O10" s="1" t="s">
        <v>253</v>
      </c>
    </row>
    <row r="11" spans="3:15" ht="120" x14ac:dyDescent="0.25">
      <c r="C11" s="1" t="s">
        <v>247</v>
      </c>
      <c r="D11" s="1" t="s">
        <v>247</v>
      </c>
      <c r="E11" s="1" t="s">
        <v>205</v>
      </c>
      <c r="F11" s="1">
        <v>-19.28838</v>
      </c>
      <c r="G11" s="1">
        <v>146.864</v>
      </c>
      <c r="H11" s="1" t="s">
        <v>248</v>
      </c>
      <c r="I11" s="1" t="s">
        <v>249</v>
      </c>
      <c r="J11" s="1" t="s">
        <v>250</v>
      </c>
      <c r="K11" s="1" t="s">
        <v>17</v>
      </c>
      <c r="L11" s="1" t="s">
        <v>251</v>
      </c>
      <c r="M11" s="2" t="s">
        <v>252</v>
      </c>
      <c r="N11" s="1" t="s">
        <v>20</v>
      </c>
      <c r="O11" s="1" t="s">
        <v>253</v>
      </c>
    </row>
    <row r="12" spans="3:15" ht="90" x14ac:dyDescent="0.25">
      <c r="C12" s="1" t="s">
        <v>212</v>
      </c>
      <c r="D12" s="1" t="s">
        <v>212</v>
      </c>
      <c r="E12" s="1" t="s">
        <v>205</v>
      </c>
      <c r="F12" s="1">
        <v>-20.025449999999999</v>
      </c>
      <c r="G12" s="1">
        <v>148.26532</v>
      </c>
      <c r="H12" s="1" t="s">
        <v>213</v>
      </c>
      <c r="I12" s="1" t="s">
        <v>214</v>
      </c>
      <c r="J12" s="1" t="s">
        <v>215</v>
      </c>
      <c r="K12" s="1" t="s">
        <v>30</v>
      </c>
      <c r="L12" s="1" t="s">
        <v>144</v>
      </c>
      <c r="M12" s="2" t="s">
        <v>216</v>
      </c>
      <c r="N12" s="1" t="s">
        <v>20</v>
      </c>
      <c r="O12" s="1" t="s">
        <v>217</v>
      </c>
    </row>
    <row r="13" spans="3:15" ht="90" x14ac:dyDescent="0.25">
      <c r="C13" s="1" t="s">
        <v>232</v>
      </c>
      <c r="D13" s="1" t="s">
        <v>232</v>
      </c>
      <c r="E13" s="1" t="s">
        <v>205</v>
      </c>
      <c r="F13" s="1">
        <v>-20.2653</v>
      </c>
      <c r="G13" s="1">
        <v>148.6936</v>
      </c>
      <c r="H13" s="1" t="s">
        <v>233</v>
      </c>
      <c r="I13" s="1" t="s">
        <v>214</v>
      </c>
      <c r="J13" s="1" t="s">
        <v>234</v>
      </c>
      <c r="K13" s="1" t="s">
        <v>17</v>
      </c>
      <c r="L13" s="1" t="s">
        <v>863</v>
      </c>
      <c r="M13" s="2" t="s">
        <v>235</v>
      </c>
      <c r="N13" s="1" t="s">
        <v>20</v>
      </c>
      <c r="O13" s="1" t="s">
        <v>217</v>
      </c>
    </row>
    <row r="14" spans="3:15" ht="90" x14ac:dyDescent="0.25">
      <c r="C14" s="1" t="s">
        <v>337</v>
      </c>
      <c r="D14" s="1" t="s">
        <v>338</v>
      </c>
      <c r="E14" s="1" t="s">
        <v>205</v>
      </c>
      <c r="F14" s="1">
        <v>-21.021609999999999</v>
      </c>
      <c r="G14" s="1">
        <v>149.13172</v>
      </c>
      <c r="H14" s="1" t="s">
        <v>339</v>
      </c>
      <c r="I14" s="1" t="s">
        <v>340</v>
      </c>
      <c r="J14" s="1" t="s">
        <v>191</v>
      </c>
      <c r="K14" s="1" t="s">
        <v>17</v>
      </c>
      <c r="L14" s="1" t="s">
        <v>240</v>
      </c>
      <c r="M14" s="2" t="s">
        <v>341</v>
      </c>
      <c r="N14" s="1" t="s">
        <v>210</v>
      </c>
      <c r="O14" s="1" t="s">
        <v>342</v>
      </c>
    </row>
    <row r="15" spans="3:15" ht="135" x14ac:dyDescent="0.25">
      <c r="C15" s="1" t="s">
        <v>343</v>
      </c>
      <c r="D15" s="1" t="s">
        <v>343</v>
      </c>
      <c r="E15" s="1" t="s">
        <v>205</v>
      </c>
      <c r="F15" s="1">
        <v>-21.205729999999999</v>
      </c>
      <c r="G15" s="1">
        <v>149.12504999999999</v>
      </c>
      <c r="H15" s="1" t="s">
        <v>339</v>
      </c>
      <c r="I15" s="1" t="s">
        <v>340</v>
      </c>
      <c r="J15" s="1" t="s">
        <v>70</v>
      </c>
      <c r="K15" s="1" t="s">
        <v>17</v>
      </c>
      <c r="L15" s="1" t="s">
        <v>864</v>
      </c>
      <c r="M15" s="2" t="s">
        <v>344</v>
      </c>
      <c r="N15" s="1" t="s">
        <v>210</v>
      </c>
      <c r="O15" s="1" t="s">
        <v>342</v>
      </c>
    </row>
    <row r="16" spans="3:15" ht="120" x14ac:dyDescent="0.25">
      <c r="C16" s="1" t="s">
        <v>424</v>
      </c>
      <c r="D16" s="1" t="s">
        <v>424</v>
      </c>
      <c r="E16" s="1" t="s">
        <v>205</v>
      </c>
      <c r="F16" s="1">
        <v>-23.360779999999998</v>
      </c>
      <c r="G16" s="1">
        <v>150.49501000000001</v>
      </c>
      <c r="H16" s="1" t="s">
        <v>373</v>
      </c>
      <c r="I16" s="1" t="s">
        <v>374</v>
      </c>
      <c r="J16" s="1" t="s">
        <v>375</v>
      </c>
      <c r="K16" s="1" t="s">
        <v>17</v>
      </c>
      <c r="L16" s="1" t="s">
        <v>425</v>
      </c>
      <c r="M16" s="2" t="s">
        <v>426</v>
      </c>
      <c r="N16" s="1" t="s">
        <v>210</v>
      </c>
      <c r="O16" s="1" t="s">
        <v>378</v>
      </c>
    </row>
    <row r="17" spans="3:15" ht="120" x14ac:dyDescent="0.25">
      <c r="C17" s="1" t="s">
        <v>372</v>
      </c>
      <c r="D17" s="1" t="s">
        <v>372</v>
      </c>
      <c r="E17" s="1" t="s">
        <v>205</v>
      </c>
      <c r="F17" s="1">
        <v>-23.3782</v>
      </c>
      <c r="G17" s="1">
        <v>150.51830000000001</v>
      </c>
      <c r="H17" s="1" t="s">
        <v>373</v>
      </c>
      <c r="I17" s="1" t="s">
        <v>374</v>
      </c>
      <c r="J17" s="1" t="s">
        <v>375</v>
      </c>
      <c r="K17" s="1" t="s">
        <v>17</v>
      </c>
      <c r="L17" s="1" t="s">
        <v>376</v>
      </c>
      <c r="M17" s="2" t="s">
        <v>377</v>
      </c>
      <c r="N17" s="1" t="s">
        <v>210</v>
      </c>
      <c r="O17" s="1" t="s">
        <v>378</v>
      </c>
    </row>
    <row r="18" spans="3:15" ht="120" x14ac:dyDescent="0.25">
      <c r="C18" s="1" t="s">
        <v>400</v>
      </c>
      <c r="D18" s="1" t="s">
        <v>400</v>
      </c>
      <c r="E18" s="1" t="s">
        <v>205</v>
      </c>
      <c r="F18" s="1">
        <v>-23.3932</v>
      </c>
      <c r="G18" s="1">
        <v>150.52959999999999</v>
      </c>
      <c r="H18" s="1" t="s">
        <v>373</v>
      </c>
      <c r="I18" s="1" t="s">
        <v>374</v>
      </c>
      <c r="J18" s="1" t="s">
        <v>375</v>
      </c>
      <c r="K18" s="1" t="s">
        <v>17</v>
      </c>
      <c r="L18" s="1" t="s">
        <v>401</v>
      </c>
      <c r="M18" s="2" t="s">
        <v>402</v>
      </c>
      <c r="N18" s="1" t="s">
        <v>210</v>
      </c>
      <c r="O18" s="1" t="s">
        <v>378</v>
      </c>
    </row>
    <row r="19" spans="3:15" ht="105" x14ac:dyDescent="0.25">
      <c r="C19" s="1" t="s">
        <v>297</v>
      </c>
      <c r="D19" s="1" t="s">
        <v>297</v>
      </c>
      <c r="E19" s="1" t="s">
        <v>205</v>
      </c>
      <c r="F19" s="1">
        <v>-23.84</v>
      </c>
      <c r="G19" s="1">
        <v>151.22059999999999</v>
      </c>
      <c r="H19" s="1" t="s">
        <v>298</v>
      </c>
      <c r="I19" s="1" t="s">
        <v>299</v>
      </c>
      <c r="J19" s="1" t="s">
        <v>70</v>
      </c>
      <c r="K19" s="1" t="s">
        <v>30</v>
      </c>
      <c r="L19" s="1" t="s">
        <v>865</v>
      </c>
      <c r="M19" s="2" t="s">
        <v>300</v>
      </c>
      <c r="N19" s="1" t="s">
        <v>228</v>
      </c>
      <c r="O19" s="1" t="s">
        <v>301</v>
      </c>
    </row>
    <row r="20" spans="3:15" ht="90" x14ac:dyDescent="0.25">
      <c r="C20" s="1" t="s">
        <v>403</v>
      </c>
      <c r="D20" s="1" t="s">
        <v>403</v>
      </c>
      <c r="E20" s="1" t="s">
        <v>205</v>
      </c>
      <c r="F20" s="1">
        <v>-23.904699999999998</v>
      </c>
      <c r="G20" s="1">
        <v>151.2996</v>
      </c>
      <c r="H20" s="1" t="s">
        <v>298</v>
      </c>
      <c r="I20" s="1" t="s">
        <v>299</v>
      </c>
      <c r="J20" s="1" t="s">
        <v>161</v>
      </c>
      <c r="K20" s="1" t="s">
        <v>30</v>
      </c>
      <c r="L20" s="1">
        <v>0</v>
      </c>
      <c r="M20" s="2" t="s">
        <v>404</v>
      </c>
      <c r="N20" s="1" t="s">
        <v>228</v>
      </c>
      <c r="O20" s="1" t="s">
        <v>301</v>
      </c>
    </row>
    <row r="21" spans="3:15" x14ac:dyDescent="0.25">
      <c r="C21" s="1" t="s">
        <v>838</v>
      </c>
      <c r="D21" s="1" t="s">
        <v>838</v>
      </c>
      <c r="E21" s="1" t="s">
        <v>205</v>
      </c>
      <c r="F21" s="1">
        <v>-24.796410000000002</v>
      </c>
      <c r="G21" s="1">
        <v>152.38257999999999</v>
      </c>
      <c r="H21" s="1" t="s">
        <v>266</v>
      </c>
      <c r="I21" s="1" t="s">
        <v>267</v>
      </c>
      <c r="J21" s="1" t="s">
        <v>839</v>
      </c>
      <c r="K21" s="1" t="s">
        <v>17</v>
      </c>
      <c r="L21" s="1"/>
      <c r="M21" s="2"/>
      <c r="N21" s="1" t="s">
        <v>20</v>
      </c>
      <c r="O21" s="1" t="s">
        <v>271</v>
      </c>
    </row>
    <row r="22" spans="3:15" x14ac:dyDescent="0.25">
      <c r="C22" s="1" t="s">
        <v>840</v>
      </c>
      <c r="D22" s="1" t="s">
        <v>840</v>
      </c>
      <c r="E22" s="1" t="s">
        <v>205</v>
      </c>
      <c r="F22" s="1">
        <v>-24.801856999999998</v>
      </c>
      <c r="G22" s="1">
        <v>152.45345499999999</v>
      </c>
      <c r="H22" s="1" t="s">
        <v>841</v>
      </c>
      <c r="I22" s="1" t="s">
        <v>267</v>
      </c>
      <c r="J22" s="1"/>
      <c r="K22" s="1" t="s">
        <v>17</v>
      </c>
      <c r="L22" s="1" t="s">
        <v>144</v>
      </c>
      <c r="M22" s="2"/>
      <c r="N22" s="1" t="s">
        <v>20</v>
      </c>
      <c r="O22" s="1" t="s">
        <v>271</v>
      </c>
    </row>
    <row r="23" spans="3:15" x14ac:dyDescent="0.25">
      <c r="C23" s="1" t="s">
        <v>842</v>
      </c>
      <c r="D23" s="1" t="s">
        <v>842</v>
      </c>
      <c r="E23" s="1" t="s">
        <v>205</v>
      </c>
      <c r="F23" s="1">
        <v>-24.813918999999999</v>
      </c>
      <c r="G23" s="1">
        <v>152.36022600000001</v>
      </c>
      <c r="H23" s="1" t="s">
        <v>843</v>
      </c>
      <c r="I23" s="1" t="s">
        <v>267</v>
      </c>
      <c r="J23" s="1"/>
      <c r="K23" s="1" t="s">
        <v>17</v>
      </c>
      <c r="L23" s="1"/>
      <c r="M23" s="2"/>
      <c r="N23" s="1" t="s">
        <v>20</v>
      </c>
      <c r="O23" s="1" t="s">
        <v>271</v>
      </c>
    </row>
    <row r="24" spans="3:15" ht="30" x14ac:dyDescent="0.25">
      <c r="C24" s="1" t="s">
        <v>264</v>
      </c>
      <c r="D24" s="1" t="s">
        <v>265</v>
      </c>
      <c r="E24" s="1" t="s">
        <v>205</v>
      </c>
      <c r="F24" s="1">
        <v>-24.85209</v>
      </c>
      <c r="G24" s="1">
        <v>152.36568</v>
      </c>
      <c r="H24" s="1" t="s">
        <v>266</v>
      </c>
      <c r="I24" s="1" t="s">
        <v>267</v>
      </c>
      <c r="J24" s="1" t="s">
        <v>268</v>
      </c>
      <c r="K24" s="1" t="s">
        <v>30</v>
      </c>
      <c r="L24" s="1" t="s">
        <v>269</v>
      </c>
      <c r="M24" s="2" t="s">
        <v>270</v>
      </c>
      <c r="N24" s="1" t="s">
        <v>210</v>
      </c>
      <c r="O24" s="1" t="s">
        <v>271</v>
      </c>
    </row>
    <row r="25" spans="3:15" ht="30" x14ac:dyDescent="0.25">
      <c r="C25" s="1" t="s">
        <v>358</v>
      </c>
      <c r="D25" s="1" t="s">
        <v>358</v>
      </c>
      <c r="E25" s="1" t="s">
        <v>205</v>
      </c>
      <c r="F25" s="1">
        <v>-24.864519999999999</v>
      </c>
      <c r="G25" s="1">
        <v>152.31683000000001</v>
      </c>
      <c r="H25" s="1" t="s">
        <v>266</v>
      </c>
      <c r="I25" s="1" t="s">
        <v>267</v>
      </c>
      <c r="J25" s="1" t="s">
        <v>359</v>
      </c>
      <c r="K25" s="1" t="s">
        <v>17</v>
      </c>
      <c r="L25" s="1" t="s">
        <v>360</v>
      </c>
      <c r="M25" s="2" t="s">
        <v>361</v>
      </c>
      <c r="N25" s="1" t="s">
        <v>210</v>
      </c>
      <c r="O25" s="1" t="s">
        <v>271</v>
      </c>
    </row>
    <row r="26" spans="3:15" ht="120" x14ac:dyDescent="0.25">
      <c r="C26" s="1" t="s">
        <v>281</v>
      </c>
      <c r="D26" s="1" t="s">
        <v>282</v>
      </c>
      <c r="E26" s="1" t="s">
        <v>205</v>
      </c>
      <c r="F26" s="1">
        <v>-25.263999999999999</v>
      </c>
      <c r="G26" s="1">
        <v>152.8098</v>
      </c>
      <c r="H26" s="1" t="s">
        <v>283</v>
      </c>
      <c r="I26" s="1" t="s">
        <v>284</v>
      </c>
      <c r="J26" s="1" t="s">
        <v>285</v>
      </c>
      <c r="K26" s="1" t="s">
        <v>30</v>
      </c>
      <c r="L26" s="1" t="s">
        <v>286</v>
      </c>
      <c r="M26" s="2" t="s">
        <v>287</v>
      </c>
      <c r="N26" s="1" t="s">
        <v>228</v>
      </c>
      <c r="O26" s="1" t="s">
        <v>288</v>
      </c>
    </row>
    <row r="27" spans="3:15" ht="135" x14ac:dyDescent="0.25">
      <c r="C27" s="1" t="s">
        <v>390</v>
      </c>
      <c r="D27" s="1" t="s">
        <v>390</v>
      </c>
      <c r="E27" s="1" t="s">
        <v>205</v>
      </c>
      <c r="F27" s="1">
        <v>-25.312539999999998</v>
      </c>
      <c r="G27" s="1">
        <v>152.89785000000001</v>
      </c>
      <c r="H27" s="1" t="s">
        <v>283</v>
      </c>
      <c r="I27" s="1" t="s">
        <v>284</v>
      </c>
      <c r="J27" s="1" t="s">
        <v>391</v>
      </c>
      <c r="K27" s="1" t="s">
        <v>30</v>
      </c>
      <c r="L27" s="1" t="s">
        <v>392</v>
      </c>
      <c r="M27" s="2" t="s">
        <v>393</v>
      </c>
      <c r="N27" s="1" t="s">
        <v>228</v>
      </c>
      <c r="O27" s="1" t="s">
        <v>288</v>
      </c>
    </row>
    <row r="28" spans="3:15" ht="75" x14ac:dyDescent="0.25">
      <c r="C28" s="1" t="s">
        <v>350</v>
      </c>
      <c r="D28" s="1" t="s">
        <v>350</v>
      </c>
      <c r="E28" s="1" t="s">
        <v>205</v>
      </c>
      <c r="F28" s="1">
        <v>-25.519690000000001</v>
      </c>
      <c r="G28" s="1">
        <v>152.726</v>
      </c>
      <c r="H28" s="1" t="s">
        <v>283</v>
      </c>
      <c r="I28" s="1" t="s">
        <v>284</v>
      </c>
      <c r="J28" s="1" t="s">
        <v>351</v>
      </c>
      <c r="K28" s="1" t="s">
        <v>30</v>
      </c>
      <c r="L28" s="1" t="s">
        <v>352</v>
      </c>
      <c r="M28" s="2" t="s">
        <v>353</v>
      </c>
      <c r="N28" s="1" t="s">
        <v>210</v>
      </c>
      <c r="O28" s="1" t="s">
        <v>288</v>
      </c>
    </row>
    <row r="29" spans="3:15" ht="75" x14ac:dyDescent="0.25">
      <c r="C29" s="1" t="s">
        <v>410</v>
      </c>
      <c r="D29" s="1" t="s">
        <v>410</v>
      </c>
      <c r="E29" s="1" t="s">
        <v>205</v>
      </c>
      <c r="F29" s="1">
        <v>-25.917580000000001</v>
      </c>
      <c r="G29" s="1">
        <v>152.99360999999999</v>
      </c>
      <c r="H29" s="1" t="s">
        <v>411</v>
      </c>
      <c r="I29" s="1" t="s">
        <v>412</v>
      </c>
      <c r="J29" s="1" t="s">
        <v>413</v>
      </c>
      <c r="K29" s="1" t="s">
        <v>30</v>
      </c>
      <c r="L29" s="1" t="s">
        <v>66</v>
      </c>
      <c r="M29" s="2" t="s">
        <v>414</v>
      </c>
      <c r="N29" s="1" t="s">
        <v>228</v>
      </c>
      <c r="O29" s="1" t="s">
        <v>415</v>
      </c>
    </row>
    <row r="30" spans="3:15" ht="75" x14ac:dyDescent="0.25">
      <c r="C30" s="1" t="s">
        <v>254</v>
      </c>
      <c r="D30" s="1" t="s">
        <v>254</v>
      </c>
      <c r="E30" s="1" t="s">
        <v>205</v>
      </c>
      <c r="F30" s="1">
        <v>-26.578769999999999</v>
      </c>
      <c r="G30" s="1">
        <v>153.06701000000001</v>
      </c>
      <c r="H30" s="1" t="s">
        <v>225</v>
      </c>
      <c r="I30" s="1" t="s">
        <v>226</v>
      </c>
      <c r="J30" s="1" t="s">
        <v>255</v>
      </c>
      <c r="K30" s="1" t="s">
        <v>30</v>
      </c>
      <c r="L30" s="1">
        <v>26578</v>
      </c>
      <c r="M30" s="2" t="s">
        <v>256</v>
      </c>
      <c r="N30" s="1" t="s">
        <v>210</v>
      </c>
      <c r="O30" s="1" t="s">
        <v>229</v>
      </c>
    </row>
    <row r="31" spans="3:15" ht="75" x14ac:dyDescent="0.25">
      <c r="C31" s="1" t="s">
        <v>369</v>
      </c>
      <c r="D31" s="1" t="s">
        <v>369</v>
      </c>
      <c r="E31" s="1" t="s">
        <v>205</v>
      </c>
      <c r="F31" s="1">
        <v>-26.639465000000001</v>
      </c>
      <c r="G31" s="1">
        <v>153.06037000000001</v>
      </c>
      <c r="H31" s="1" t="s">
        <v>225</v>
      </c>
      <c r="I31" s="1" t="s">
        <v>226</v>
      </c>
      <c r="J31" s="1" t="s">
        <v>370</v>
      </c>
      <c r="K31" s="1" t="s">
        <v>30</v>
      </c>
      <c r="L31" s="1">
        <v>43708</v>
      </c>
      <c r="M31" s="2" t="s">
        <v>371</v>
      </c>
      <c r="N31" s="1" t="s">
        <v>210</v>
      </c>
      <c r="O31" s="1" t="s">
        <v>229</v>
      </c>
    </row>
    <row r="32" spans="3:15" ht="90" x14ac:dyDescent="0.25">
      <c r="C32" s="1" t="s">
        <v>348</v>
      </c>
      <c r="D32" s="1" t="s">
        <v>348</v>
      </c>
      <c r="E32" s="1" t="s">
        <v>205</v>
      </c>
      <c r="F32" s="1">
        <v>-26.639579999999999</v>
      </c>
      <c r="G32" s="1">
        <v>153.06081</v>
      </c>
      <c r="H32" s="1" t="s">
        <v>225</v>
      </c>
      <c r="I32" s="1" t="s">
        <v>226</v>
      </c>
      <c r="J32" s="1" t="s">
        <v>318</v>
      </c>
      <c r="K32" s="1" t="s">
        <v>30</v>
      </c>
      <c r="L32" s="1">
        <v>107922</v>
      </c>
      <c r="M32" s="2" t="s">
        <v>349</v>
      </c>
      <c r="N32" s="1" t="s">
        <v>210</v>
      </c>
      <c r="O32" s="1" t="s">
        <v>229</v>
      </c>
    </row>
    <row r="33" spans="3:15" ht="120" x14ac:dyDescent="0.25">
      <c r="C33" s="1" t="s">
        <v>317</v>
      </c>
      <c r="D33" s="1" t="s">
        <v>317</v>
      </c>
      <c r="E33" s="1" t="s">
        <v>205</v>
      </c>
      <c r="F33" s="1">
        <v>-26.730678000000001</v>
      </c>
      <c r="G33" s="1">
        <v>153.143303</v>
      </c>
      <c r="H33" s="1" t="s">
        <v>225</v>
      </c>
      <c r="I33" s="1" t="s">
        <v>226</v>
      </c>
      <c r="J33" s="1" t="s">
        <v>318</v>
      </c>
      <c r="K33" s="1" t="s">
        <v>30</v>
      </c>
      <c r="L33" s="1">
        <v>117293</v>
      </c>
      <c r="M33" s="2" t="s">
        <v>319</v>
      </c>
      <c r="N33" s="1" t="s">
        <v>20</v>
      </c>
      <c r="O33" s="1" t="s">
        <v>229</v>
      </c>
    </row>
    <row r="34" spans="3:15" ht="75" x14ac:dyDescent="0.25">
      <c r="C34" s="1" t="s">
        <v>320</v>
      </c>
      <c r="D34" s="1" t="s">
        <v>320</v>
      </c>
      <c r="E34" s="1" t="s">
        <v>205</v>
      </c>
      <c r="F34" s="1">
        <v>-26.730709999999998</v>
      </c>
      <c r="G34" s="1">
        <v>153.14376999999999</v>
      </c>
      <c r="H34" s="1" t="s">
        <v>225</v>
      </c>
      <c r="I34" s="1" t="s">
        <v>226</v>
      </c>
      <c r="J34" s="1" t="s">
        <v>150</v>
      </c>
      <c r="K34" s="1" t="s">
        <v>30</v>
      </c>
      <c r="L34" s="1">
        <v>12925</v>
      </c>
      <c r="M34" s="2" t="s">
        <v>321</v>
      </c>
      <c r="N34" s="1" t="s">
        <v>20</v>
      </c>
      <c r="O34" s="1" t="s">
        <v>229</v>
      </c>
    </row>
    <row r="35" spans="3:15" ht="75" x14ac:dyDescent="0.25">
      <c r="C35" s="1" t="s">
        <v>230</v>
      </c>
      <c r="D35" s="1" t="s">
        <v>230</v>
      </c>
      <c r="E35" s="1" t="s">
        <v>205</v>
      </c>
      <c r="F35" s="1">
        <v>-27.09525</v>
      </c>
      <c r="G35" s="1">
        <v>152.97011000000001</v>
      </c>
      <c r="H35" s="1" t="s">
        <v>225</v>
      </c>
      <c r="I35" s="1" t="s">
        <v>226</v>
      </c>
      <c r="J35" s="1" t="s">
        <v>74</v>
      </c>
      <c r="K35" s="1" t="s">
        <v>30</v>
      </c>
      <c r="L35" s="1">
        <v>58253</v>
      </c>
      <c r="M35" s="2" t="s">
        <v>231</v>
      </c>
      <c r="N35" s="1" t="s">
        <v>210</v>
      </c>
      <c r="O35" s="1" t="s">
        <v>229</v>
      </c>
    </row>
    <row r="36" spans="3:15" ht="90" x14ac:dyDescent="0.25">
      <c r="C36" s="1" t="s">
        <v>224</v>
      </c>
      <c r="D36" s="1" t="s">
        <v>224</v>
      </c>
      <c r="E36" s="1" t="s">
        <v>205</v>
      </c>
      <c r="F36" s="1">
        <v>-27.14847</v>
      </c>
      <c r="G36" s="1">
        <v>153.03355999999999</v>
      </c>
      <c r="H36" s="1" t="s">
        <v>225</v>
      </c>
      <c r="I36" s="1" t="s">
        <v>226</v>
      </c>
      <c r="J36" s="1" t="s">
        <v>74</v>
      </c>
      <c r="K36" s="1" t="s">
        <v>30</v>
      </c>
      <c r="L36" s="1">
        <v>45909</v>
      </c>
      <c r="M36" s="2" t="s">
        <v>227</v>
      </c>
      <c r="N36" s="1" t="s">
        <v>228</v>
      </c>
      <c r="O36" s="1" t="s">
        <v>229</v>
      </c>
    </row>
    <row r="37" spans="3:15" ht="90" x14ac:dyDescent="0.25">
      <c r="C37" s="1" t="s">
        <v>394</v>
      </c>
      <c r="D37" s="1" t="s">
        <v>394</v>
      </c>
      <c r="E37" s="1" t="s">
        <v>205</v>
      </c>
      <c r="F37" s="1">
        <v>-27.250129999999999</v>
      </c>
      <c r="G37" s="1">
        <v>153.06895</v>
      </c>
      <c r="H37" s="1" t="s">
        <v>225</v>
      </c>
      <c r="I37" s="1" t="s">
        <v>226</v>
      </c>
      <c r="J37" s="1" t="s">
        <v>395</v>
      </c>
      <c r="K37" s="1" t="s">
        <v>30</v>
      </c>
      <c r="L37" s="1">
        <v>60332</v>
      </c>
      <c r="M37" s="2" t="s">
        <v>396</v>
      </c>
      <c r="N37" s="1" t="s">
        <v>228</v>
      </c>
      <c r="O37" s="1" t="s">
        <v>229</v>
      </c>
    </row>
    <row r="38" spans="3:15" ht="75" x14ac:dyDescent="0.25">
      <c r="C38" s="1" t="s">
        <v>366</v>
      </c>
      <c r="D38" s="1" t="s">
        <v>366</v>
      </c>
      <c r="E38" s="1" t="s">
        <v>205</v>
      </c>
      <c r="F38" s="1">
        <v>-27.270610000000001</v>
      </c>
      <c r="G38" s="1">
        <v>152.99808999999999</v>
      </c>
      <c r="H38" s="1" t="s">
        <v>225</v>
      </c>
      <c r="I38" s="1" t="s">
        <v>226</v>
      </c>
      <c r="J38" s="1" t="s">
        <v>367</v>
      </c>
      <c r="K38" s="1" t="s">
        <v>30</v>
      </c>
      <c r="L38" s="1">
        <v>128341</v>
      </c>
      <c r="M38" s="2" t="s">
        <v>368</v>
      </c>
      <c r="N38" s="1" t="s">
        <v>210</v>
      </c>
      <c r="O38" s="1" t="s">
        <v>229</v>
      </c>
    </row>
    <row r="39" spans="3:15" ht="105" x14ac:dyDescent="0.25">
      <c r="C39" s="1" t="s">
        <v>397</v>
      </c>
      <c r="D39" s="1" t="s">
        <v>397</v>
      </c>
      <c r="E39" s="1" t="s">
        <v>205</v>
      </c>
      <c r="F39" s="1">
        <v>-27.330010000000001</v>
      </c>
      <c r="G39" s="1">
        <v>153.07320000000001</v>
      </c>
      <c r="H39" s="1" t="s">
        <v>219</v>
      </c>
      <c r="I39" s="1" t="s">
        <v>220</v>
      </c>
      <c r="J39" s="1" t="s">
        <v>363</v>
      </c>
      <c r="K39" s="1" t="s">
        <v>30</v>
      </c>
      <c r="L39" s="1" t="s">
        <v>398</v>
      </c>
      <c r="M39" s="2" t="s">
        <v>399</v>
      </c>
      <c r="N39" s="1" t="s">
        <v>210</v>
      </c>
      <c r="O39" s="1" t="s">
        <v>223</v>
      </c>
    </row>
    <row r="40" spans="3:15" ht="135" x14ac:dyDescent="0.25">
      <c r="C40" s="1" t="s">
        <v>333</v>
      </c>
      <c r="D40" s="1" t="s">
        <v>333</v>
      </c>
      <c r="E40" s="1" t="s">
        <v>205</v>
      </c>
      <c r="F40" s="1">
        <v>-27.37799</v>
      </c>
      <c r="G40" s="1">
        <v>153.16025999999999</v>
      </c>
      <c r="H40" s="1" t="s">
        <v>219</v>
      </c>
      <c r="I40" s="1" t="s">
        <v>220</v>
      </c>
      <c r="J40" s="1" t="s">
        <v>334</v>
      </c>
      <c r="K40" s="1" t="s">
        <v>30</v>
      </c>
      <c r="L40" s="1" t="s">
        <v>335</v>
      </c>
      <c r="M40" s="2" t="s">
        <v>336</v>
      </c>
      <c r="N40" s="1" t="s">
        <v>20</v>
      </c>
      <c r="O40" s="1" t="s">
        <v>223</v>
      </c>
    </row>
    <row r="41" spans="3:15" ht="75" x14ac:dyDescent="0.25">
      <c r="C41" s="1" t="s">
        <v>427</v>
      </c>
      <c r="D41" s="1" t="s">
        <v>427</v>
      </c>
      <c r="E41" s="1" t="s">
        <v>205</v>
      </c>
      <c r="F41" s="1">
        <v>-27.415330000000001</v>
      </c>
      <c r="G41" s="1">
        <v>153.16896</v>
      </c>
      <c r="H41" s="1" t="s">
        <v>219</v>
      </c>
      <c r="I41" s="1" t="s">
        <v>220</v>
      </c>
      <c r="J41" s="1" t="s">
        <v>428</v>
      </c>
      <c r="K41" s="1" t="s">
        <v>30</v>
      </c>
      <c r="L41" s="1" t="s">
        <v>429</v>
      </c>
      <c r="M41" s="2" t="s">
        <v>430</v>
      </c>
      <c r="N41" s="1" t="s">
        <v>20</v>
      </c>
      <c r="O41" s="1" t="s">
        <v>223</v>
      </c>
    </row>
    <row r="42" spans="3:15" ht="75" x14ac:dyDescent="0.25">
      <c r="C42" s="1" t="s">
        <v>293</v>
      </c>
      <c r="D42" s="1" t="s">
        <v>293</v>
      </c>
      <c r="E42" s="1" t="s">
        <v>205</v>
      </c>
      <c r="F42" s="1">
        <v>-27.436900000000001</v>
      </c>
      <c r="G42" s="1">
        <v>153.11750000000001</v>
      </c>
      <c r="H42" s="1" t="s">
        <v>219</v>
      </c>
      <c r="I42" s="1" t="s">
        <v>220</v>
      </c>
      <c r="J42" s="1" t="s">
        <v>294</v>
      </c>
      <c r="K42" s="1" t="s">
        <v>30</v>
      </c>
      <c r="L42" s="1" t="s">
        <v>295</v>
      </c>
      <c r="M42" s="2" t="s">
        <v>296</v>
      </c>
      <c r="N42" s="1" t="s">
        <v>210</v>
      </c>
      <c r="O42" s="1" t="s">
        <v>223</v>
      </c>
    </row>
    <row r="43" spans="3:15" ht="105" x14ac:dyDescent="0.25">
      <c r="C43" s="1" t="s">
        <v>408</v>
      </c>
      <c r="D43" s="1" t="s">
        <v>408</v>
      </c>
      <c r="E43" s="1" t="s">
        <v>205</v>
      </c>
      <c r="F43" s="1">
        <v>-27.484089999999998</v>
      </c>
      <c r="G43" s="1">
        <v>153.18853999999999</v>
      </c>
      <c r="H43" s="1" t="s">
        <v>237</v>
      </c>
      <c r="I43" s="1" t="s">
        <v>238</v>
      </c>
      <c r="J43" s="1" t="s">
        <v>239</v>
      </c>
      <c r="K43" s="1" t="s">
        <v>17</v>
      </c>
      <c r="L43" s="1" t="s">
        <v>269</v>
      </c>
      <c r="M43" s="2" t="s">
        <v>409</v>
      </c>
      <c r="N43" s="1" t="s">
        <v>210</v>
      </c>
      <c r="O43" s="1" t="s">
        <v>242</v>
      </c>
    </row>
    <row r="44" spans="3:15" ht="90" x14ac:dyDescent="0.25">
      <c r="C44" s="1" t="s">
        <v>289</v>
      </c>
      <c r="D44" s="1" t="s">
        <v>289</v>
      </c>
      <c r="E44" s="1" t="s">
        <v>205</v>
      </c>
      <c r="F44" s="1">
        <v>-27.50534</v>
      </c>
      <c r="G44" s="1">
        <v>153.01344</v>
      </c>
      <c r="H44" s="1" t="s">
        <v>219</v>
      </c>
      <c r="I44" s="1" t="s">
        <v>220</v>
      </c>
      <c r="J44" s="1" t="s">
        <v>290</v>
      </c>
      <c r="K44" s="1" t="s">
        <v>30</v>
      </c>
      <c r="L44" s="1" t="s">
        <v>291</v>
      </c>
      <c r="M44" s="2" t="s">
        <v>292</v>
      </c>
      <c r="N44" s="1" t="s">
        <v>210</v>
      </c>
      <c r="O44" s="1" t="s">
        <v>223</v>
      </c>
    </row>
    <row r="45" spans="3:15" ht="135" x14ac:dyDescent="0.25">
      <c r="C45" s="1" t="s">
        <v>236</v>
      </c>
      <c r="D45" s="1" t="s">
        <v>236</v>
      </c>
      <c r="E45" s="1" t="s">
        <v>205</v>
      </c>
      <c r="F45" s="1">
        <v>-27.51698</v>
      </c>
      <c r="G45" s="1">
        <v>153.1968</v>
      </c>
      <c r="H45" s="1" t="s">
        <v>237</v>
      </c>
      <c r="I45" s="1" t="s">
        <v>238</v>
      </c>
      <c r="J45" s="1" t="s">
        <v>239</v>
      </c>
      <c r="K45" s="1" t="s">
        <v>17</v>
      </c>
      <c r="L45" s="1" t="s">
        <v>240</v>
      </c>
      <c r="M45" s="2" t="s">
        <v>241</v>
      </c>
      <c r="N45" s="1" t="s">
        <v>210</v>
      </c>
      <c r="O45" s="1" t="s">
        <v>242</v>
      </c>
    </row>
    <row r="46" spans="3:15" ht="75" x14ac:dyDescent="0.25">
      <c r="C46" s="1" t="s">
        <v>313</v>
      </c>
      <c r="D46" s="1" t="s">
        <v>313</v>
      </c>
      <c r="E46" s="1" t="s">
        <v>205</v>
      </c>
      <c r="F46" s="1">
        <v>-27.540099999999999</v>
      </c>
      <c r="G46" s="1">
        <v>152.83445</v>
      </c>
      <c r="H46" s="1" t="s">
        <v>219</v>
      </c>
      <c r="I46" s="1" t="s">
        <v>220</v>
      </c>
      <c r="J46" s="1" t="s">
        <v>314</v>
      </c>
      <c r="K46" s="1" t="s">
        <v>30</v>
      </c>
      <c r="L46" s="1" t="s">
        <v>315</v>
      </c>
      <c r="M46" s="2" t="s">
        <v>316</v>
      </c>
      <c r="N46" s="1" t="s">
        <v>210</v>
      </c>
      <c r="O46" s="1" t="s">
        <v>223</v>
      </c>
    </row>
    <row r="47" spans="3:15" ht="90" x14ac:dyDescent="0.25">
      <c r="C47" s="1" t="s">
        <v>379</v>
      </c>
      <c r="D47" s="1" t="s">
        <v>379</v>
      </c>
      <c r="E47" s="1" t="s">
        <v>205</v>
      </c>
      <c r="F47" s="1">
        <v>-27.544630000000002</v>
      </c>
      <c r="G47" s="1">
        <v>152.9736</v>
      </c>
      <c r="H47" s="1" t="s">
        <v>219</v>
      </c>
      <c r="I47" s="1" t="s">
        <v>220</v>
      </c>
      <c r="J47" s="1" t="s">
        <v>380</v>
      </c>
      <c r="K47" s="1" t="s">
        <v>381</v>
      </c>
      <c r="L47" s="1" t="s">
        <v>382</v>
      </c>
      <c r="M47" s="2" t="s">
        <v>383</v>
      </c>
      <c r="N47" s="1" t="s">
        <v>210</v>
      </c>
      <c r="O47" s="1" t="s">
        <v>223</v>
      </c>
    </row>
    <row r="48" spans="3:15" ht="105" x14ac:dyDescent="0.25">
      <c r="C48" s="1" t="s">
        <v>416</v>
      </c>
      <c r="D48" s="1" t="s">
        <v>416</v>
      </c>
      <c r="E48" s="1" t="s">
        <v>205</v>
      </c>
      <c r="F48" s="1">
        <v>-27.579712000000001</v>
      </c>
      <c r="G48" s="1">
        <v>153.29122000000001</v>
      </c>
      <c r="H48" s="1" t="s">
        <v>237</v>
      </c>
      <c r="I48" s="1" t="s">
        <v>238</v>
      </c>
      <c r="J48" s="1" t="s">
        <v>417</v>
      </c>
      <c r="K48" s="1" t="s">
        <v>17</v>
      </c>
      <c r="L48" s="1" t="s">
        <v>418</v>
      </c>
      <c r="M48" s="2" t="s">
        <v>419</v>
      </c>
      <c r="N48" s="1" t="s">
        <v>210</v>
      </c>
      <c r="O48" s="1" t="s">
        <v>242</v>
      </c>
    </row>
    <row r="49" spans="3:15" ht="75" x14ac:dyDescent="0.25">
      <c r="C49" s="1" t="s">
        <v>420</v>
      </c>
      <c r="D49" s="1" t="s">
        <v>420</v>
      </c>
      <c r="E49" s="1" t="s">
        <v>205</v>
      </c>
      <c r="F49" s="1">
        <v>-27.581226999999998</v>
      </c>
      <c r="G49" s="1">
        <v>152.895006</v>
      </c>
      <c r="H49" s="1" t="s">
        <v>219</v>
      </c>
      <c r="I49" s="1" t="s">
        <v>220</v>
      </c>
      <c r="J49" s="1" t="s">
        <v>421</v>
      </c>
      <c r="K49" s="1" t="s">
        <v>381</v>
      </c>
      <c r="L49" s="1" t="s">
        <v>422</v>
      </c>
      <c r="M49" s="2" t="s">
        <v>423</v>
      </c>
      <c r="N49" s="1" t="s">
        <v>210</v>
      </c>
      <c r="O49" s="1" t="s">
        <v>223</v>
      </c>
    </row>
    <row r="50" spans="3:15" ht="90" x14ac:dyDescent="0.25">
      <c r="C50" s="1" t="s">
        <v>218</v>
      </c>
      <c r="D50" s="1" t="s">
        <v>218</v>
      </c>
      <c r="E50" s="1" t="s">
        <v>205</v>
      </c>
      <c r="F50" s="1">
        <v>-27.586919999999999</v>
      </c>
      <c r="G50" s="1">
        <v>152.81226000000001</v>
      </c>
      <c r="H50" s="1" t="s">
        <v>219</v>
      </c>
      <c r="I50" s="1" t="s">
        <v>220</v>
      </c>
      <c r="J50" s="1" t="s">
        <v>215</v>
      </c>
      <c r="K50" s="1" t="s">
        <v>30</v>
      </c>
      <c r="L50" s="1" t="s">
        <v>221</v>
      </c>
      <c r="M50" s="2" t="s">
        <v>222</v>
      </c>
      <c r="N50" s="1" t="s">
        <v>210</v>
      </c>
      <c r="O50" s="1" t="s">
        <v>223</v>
      </c>
    </row>
    <row r="51" spans="3:15" ht="90" x14ac:dyDescent="0.25">
      <c r="C51" s="1" t="s">
        <v>302</v>
      </c>
      <c r="D51" s="1" t="s">
        <v>302</v>
      </c>
      <c r="E51" s="1" t="s">
        <v>205</v>
      </c>
      <c r="F51" s="1">
        <v>-27.590699999999998</v>
      </c>
      <c r="G51" s="1">
        <v>152.88829000000001</v>
      </c>
      <c r="H51" s="1" t="s">
        <v>219</v>
      </c>
      <c r="I51" s="1" t="s">
        <v>220</v>
      </c>
      <c r="J51" s="1" t="s">
        <v>303</v>
      </c>
      <c r="K51" s="1" t="s">
        <v>30</v>
      </c>
      <c r="L51" s="1" t="s">
        <v>304</v>
      </c>
      <c r="M51" s="2" t="s">
        <v>305</v>
      </c>
      <c r="N51" s="1" t="s">
        <v>210</v>
      </c>
      <c r="O51" s="1" t="s">
        <v>223</v>
      </c>
    </row>
    <row r="52" spans="3:15" ht="75" x14ac:dyDescent="0.25">
      <c r="C52" s="1" t="s">
        <v>243</v>
      </c>
      <c r="D52" s="1" t="s">
        <v>243</v>
      </c>
      <c r="E52" s="1" t="s">
        <v>205</v>
      </c>
      <c r="F52" s="1">
        <v>-27.60202</v>
      </c>
      <c r="G52" s="1">
        <v>152.90602999999999</v>
      </c>
      <c r="H52" s="1" t="s">
        <v>219</v>
      </c>
      <c r="I52" s="1" t="s">
        <v>220</v>
      </c>
      <c r="J52" s="1" t="s">
        <v>244</v>
      </c>
      <c r="K52" s="1" t="s">
        <v>30</v>
      </c>
      <c r="L52" s="1" t="s">
        <v>245</v>
      </c>
      <c r="M52" s="2" t="s">
        <v>246</v>
      </c>
      <c r="N52" s="1" t="s">
        <v>210</v>
      </c>
      <c r="O52" s="1" t="s">
        <v>223</v>
      </c>
    </row>
    <row r="53" spans="3:15" ht="105" x14ac:dyDescent="0.25">
      <c r="C53" s="1" t="s">
        <v>322</v>
      </c>
      <c r="D53" s="1" t="s">
        <v>322</v>
      </c>
      <c r="E53" s="1" t="s">
        <v>205</v>
      </c>
      <c r="F53" s="1">
        <v>-27.687100000000001</v>
      </c>
      <c r="G53" s="1">
        <v>153.20339999999999</v>
      </c>
      <c r="H53" s="1" t="s">
        <v>206</v>
      </c>
      <c r="I53" s="1" t="s">
        <v>207</v>
      </c>
      <c r="J53" s="1" t="s">
        <v>323</v>
      </c>
      <c r="K53" s="1" t="s">
        <v>30</v>
      </c>
      <c r="L53" s="1" t="s">
        <v>324</v>
      </c>
      <c r="M53" s="2" t="s">
        <v>325</v>
      </c>
      <c r="N53" s="1" t="s">
        <v>210</v>
      </c>
      <c r="O53" s="1" t="s">
        <v>211</v>
      </c>
    </row>
    <row r="54" spans="3:15" ht="105" x14ac:dyDescent="0.25">
      <c r="C54" s="1" t="s">
        <v>204</v>
      </c>
      <c r="D54" s="1" t="s">
        <v>204</v>
      </c>
      <c r="E54" s="1" t="s">
        <v>205</v>
      </c>
      <c r="F54" s="1">
        <v>-27.71162</v>
      </c>
      <c r="G54" s="1">
        <v>153.22953000000001</v>
      </c>
      <c r="H54" s="1" t="s">
        <v>206</v>
      </c>
      <c r="I54" s="1" t="s">
        <v>207</v>
      </c>
      <c r="J54" s="1" t="s">
        <v>161</v>
      </c>
      <c r="K54" s="1" t="s">
        <v>17</v>
      </c>
      <c r="L54" s="1" t="s">
        <v>208</v>
      </c>
      <c r="M54" s="2" t="s">
        <v>209</v>
      </c>
      <c r="N54" s="1" t="s">
        <v>210</v>
      </c>
      <c r="O54" s="1" t="s">
        <v>211</v>
      </c>
    </row>
    <row r="55" spans="3:15" ht="150" x14ac:dyDescent="0.25">
      <c r="C55" s="1" t="s">
        <v>257</v>
      </c>
      <c r="D55" s="1" t="s">
        <v>257</v>
      </c>
      <c r="E55" s="1" t="s">
        <v>205</v>
      </c>
      <c r="F55" s="1">
        <v>-27.93403</v>
      </c>
      <c r="G55" s="1">
        <v>153.42633000000001</v>
      </c>
      <c r="H55" s="1" t="s">
        <v>258</v>
      </c>
      <c r="I55" s="1" t="s">
        <v>259</v>
      </c>
      <c r="J55" s="1" t="s">
        <v>260</v>
      </c>
      <c r="K55" s="1" t="s">
        <v>17</v>
      </c>
      <c r="L55" s="1" t="s">
        <v>261</v>
      </c>
      <c r="M55" s="2" t="s">
        <v>262</v>
      </c>
      <c r="N55" s="1" t="s">
        <v>20</v>
      </c>
      <c r="O55" s="1" t="s">
        <v>263</v>
      </c>
    </row>
    <row r="56" spans="3:15" ht="120" x14ac:dyDescent="0.25">
      <c r="C56" s="1" t="s">
        <v>278</v>
      </c>
      <c r="D56" s="1" t="s">
        <v>278</v>
      </c>
      <c r="E56" s="1" t="s">
        <v>205</v>
      </c>
      <c r="F56" s="1">
        <v>-27.935735000000001</v>
      </c>
      <c r="G56" s="1">
        <v>153.428719</v>
      </c>
      <c r="H56" s="1" t="s">
        <v>258</v>
      </c>
      <c r="I56" s="1" t="s">
        <v>259</v>
      </c>
      <c r="J56" s="1" t="s">
        <v>250</v>
      </c>
      <c r="K56" s="1" t="s">
        <v>17</v>
      </c>
      <c r="L56" s="1" t="s">
        <v>279</v>
      </c>
      <c r="M56" s="2" t="s">
        <v>280</v>
      </c>
      <c r="N56" s="1" t="s">
        <v>20</v>
      </c>
      <c r="O56" s="1" t="s">
        <v>263</v>
      </c>
    </row>
    <row r="57" spans="3:15" ht="120" x14ac:dyDescent="0.25">
      <c r="C57" s="1" t="s">
        <v>354</v>
      </c>
      <c r="D57" s="1" t="s">
        <v>354</v>
      </c>
      <c r="E57" s="1" t="s">
        <v>205</v>
      </c>
      <c r="F57" s="1">
        <v>-27.93601</v>
      </c>
      <c r="G57" s="1">
        <v>153.42948000000001</v>
      </c>
      <c r="H57" s="1" t="s">
        <v>258</v>
      </c>
      <c r="I57" s="1" t="s">
        <v>259</v>
      </c>
      <c r="J57" s="1" t="s">
        <v>355</v>
      </c>
      <c r="K57" s="1" t="s">
        <v>17</v>
      </c>
      <c r="L57" s="1" t="s">
        <v>356</v>
      </c>
      <c r="M57" s="2" t="s">
        <v>357</v>
      </c>
      <c r="N57" s="1" t="s">
        <v>20</v>
      </c>
      <c r="O57" s="1" t="s">
        <v>263</v>
      </c>
    </row>
    <row r="58" spans="3:15" x14ac:dyDescent="0.25">
      <c r="C58" s="1" t="s">
        <v>852</v>
      </c>
      <c r="D58" s="1" t="s">
        <v>852</v>
      </c>
      <c r="E58" s="1" t="s">
        <v>205</v>
      </c>
      <c r="F58" s="1"/>
      <c r="G58" s="1"/>
      <c r="H58" s="1"/>
      <c r="I58" s="1" t="s">
        <v>853</v>
      </c>
      <c r="J58" s="1" t="s">
        <v>854</v>
      </c>
      <c r="K58" s="1" t="s">
        <v>17</v>
      </c>
      <c r="L58" s="1"/>
      <c r="M58" s="2"/>
      <c r="N58" s="1" t="s">
        <v>20</v>
      </c>
      <c r="O58" s="1"/>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D2A2-7471-4165-AFFF-B4760F8CA49C}">
  <dimension ref="C3:O37"/>
  <sheetViews>
    <sheetView topLeftCell="C10" workbookViewId="0">
      <pane xSplit="1" topLeftCell="F1" activePane="topRight" state="frozen"/>
      <selection activeCell="E19" sqref="E19"/>
      <selection pane="topRight" activeCell="E19" sqref="E19"/>
    </sheetView>
  </sheetViews>
  <sheetFormatPr defaultRowHeight="15" x14ac:dyDescent="0.25"/>
  <cols>
    <col min="3" max="3" width="14.85546875" bestFit="1"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69.7109375"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x14ac:dyDescent="0.25">
      <c r="C4" t="s">
        <v>123</v>
      </c>
      <c r="D4" t="s">
        <v>124</v>
      </c>
      <c r="E4" t="s">
        <v>14</v>
      </c>
      <c r="F4">
        <v>-28.822133000000001</v>
      </c>
      <c r="G4">
        <v>153.60838000000001</v>
      </c>
      <c r="H4">
        <v>590</v>
      </c>
      <c r="I4" t="s">
        <v>125</v>
      </c>
      <c r="J4" t="s">
        <v>52</v>
      </c>
      <c r="K4" t="s">
        <v>17</v>
      </c>
      <c r="L4" s="4" t="s">
        <v>126</v>
      </c>
      <c r="M4" t="s">
        <v>127</v>
      </c>
      <c r="N4" t="s">
        <v>20</v>
      </c>
      <c r="O4" t="s">
        <v>128</v>
      </c>
    </row>
    <row r="5" spans="3:15" x14ac:dyDescent="0.25">
      <c r="C5" t="s">
        <v>84</v>
      </c>
      <c r="D5" t="s">
        <v>84</v>
      </c>
      <c r="E5" t="s">
        <v>14</v>
      </c>
      <c r="F5">
        <v>-29.419597</v>
      </c>
      <c r="G5">
        <v>153.34819999999999</v>
      </c>
      <c r="H5">
        <v>20323</v>
      </c>
      <c r="I5" t="s">
        <v>85</v>
      </c>
      <c r="J5" t="s">
        <v>35</v>
      </c>
      <c r="K5" t="s">
        <v>17</v>
      </c>
      <c r="L5" s="4" t="s">
        <v>86</v>
      </c>
      <c r="M5" t="s">
        <v>87</v>
      </c>
      <c r="N5" t="s">
        <v>20</v>
      </c>
      <c r="O5" t="s">
        <v>88</v>
      </c>
    </row>
    <row r="6" spans="3:15" x14ac:dyDescent="0.25">
      <c r="C6" t="s">
        <v>143</v>
      </c>
      <c r="D6" t="s">
        <v>143</v>
      </c>
      <c r="E6" t="s">
        <v>14</v>
      </c>
      <c r="F6">
        <v>-29.420279000000001</v>
      </c>
      <c r="G6">
        <v>153.348073</v>
      </c>
      <c r="H6">
        <v>1659</v>
      </c>
      <c r="I6" t="s">
        <v>85</v>
      </c>
      <c r="J6" t="s">
        <v>35</v>
      </c>
      <c r="K6" t="s">
        <v>17</v>
      </c>
      <c r="L6" s="4" t="s">
        <v>144</v>
      </c>
      <c r="M6" t="s">
        <v>145</v>
      </c>
      <c r="N6" t="s">
        <v>20</v>
      </c>
      <c r="O6" t="s">
        <v>88</v>
      </c>
    </row>
    <row r="7" spans="3:15" x14ac:dyDescent="0.25">
      <c r="C7" t="s">
        <v>55</v>
      </c>
      <c r="D7" t="s">
        <v>55</v>
      </c>
      <c r="E7" t="s">
        <v>14</v>
      </c>
      <c r="F7">
        <v>-30.322766099999999</v>
      </c>
      <c r="G7">
        <v>153.13199159999999</v>
      </c>
      <c r="H7">
        <v>573</v>
      </c>
      <c r="I7" t="s">
        <v>56</v>
      </c>
      <c r="J7" t="s">
        <v>52</v>
      </c>
      <c r="K7" t="s">
        <v>17</v>
      </c>
      <c r="L7" s="4" t="s">
        <v>57</v>
      </c>
      <c r="M7" t="s">
        <v>58</v>
      </c>
      <c r="N7" t="s">
        <v>20</v>
      </c>
      <c r="O7" t="s">
        <v>59</v>
      </c>
    </row>
    <row r="8" spans="3:15" x14ac:dyDescent="0.25">
      <c r="C8" t="s">
        <v>63</v>
      </c>
      <c r="D8" t="s">
        <v>63</v>
      </c>
      <c r="E8" t="s">
        <v>14</v>
      </c>
      <c r="F8">
        <v>-31.182264</v>
      </c>
      <c r="G8">
        <v>152.96902499999999</v>
      </c>
      <c r="H8">
        <v>577</v>
      </c>
      <c r="I8" t="s">
        <v>64</v>
      </c>
      <c r="J8" t="s">
        <v>65</v>
      </c>
      <c r="K8" t="s">
        <v>30</v>
      </c>
      <c r="L8" s="4" t="s">
        <v>66</v>
      </c>
      <c r="M8" t="s">
        <v>67</v>
      </c>
      <c r="N8" t="s">
        <v>20</v>
      </c>
      <c r="O8" t="s">
        <v>68</v>
      </c>
    </row>
    <row r="9" spans="3:15" x14ac:dyDescent="0.25">
      <c r="C9" t="s">
        <v>49</v>
      </c>
      <c r="D9" t="s">
        <v>50</v>
      </c>
      <c r="E9" t="s">
        <v>14</v>
      </c>
      <c r="F9">
        <v>-31.662973999999998</v>
      </c>
      <c r="G9">
        <v>152.8221987</v>
      </c>
      <c r="H9">
        <v>805</v>
      </c>
      <c r="I9" t="s">
        <v>51</v>
      </c>
      <c r="J9" t="s">
        <v>52</v>
      </c>
      <c r="K9" t="s">
        <v>17</v>
      </c>
      <c r="L9" s="4">
        <v>15000</v>
      </c>
      <c r="M9" t="s">
        <v>53</v>
      </c>
      <c r="N9" t="s">
        <v>20</v>
      </c>
      <c r="O9" t="s">
        <v>54</v>
      </c>
    </row>
    <row r="10" spans="3:15" x14ac:dyDescent="0.25">
      <c r="C10" t="s">
        <v>79</v>
      </c>
      <c r="D10" t="s">
        <v>79</v>
      </c>
      <c r="E10" t="s">
        <v>14</v>
      </c>
      <c r="F10">
        <v>-32.233194400000002</v>
      </c>
      <c r="G10">
        <v>152.55770240000001</v>
      </c>
      <c r="H10">
        <v>2562</v>
      </c>
      <c r="I10" t="s">
        <v>80</v>
      </c>
      <c r="J10" t="s">
        <v>16</v>
      </c>
      <c r="K10" t="s">
        <v>17</v>
      </c>
      <c r="L10" s="4" t="s">
        <v>81</v>
      </c>
      <c r="M10" t="s">
        <v>82</v>
      </c>
      <c r="N10" t="s">
        <v>20</v>
      </c>
      <c r="O10" t="s">
        <v>83</v>
      </c>
    </row>
    <row r="11" spans="3:15" x14ac:dyDescent="0.25">
      <c r="C11" t="s">
        <v>44</v>
      </c>
      <c r="D11" t="s">
        <v>44</v>
      </c>
      <c r="E11" t="s">
        <v>14</v>
      </c>
      <c r="F11">
        <v>-32.763967000000001</v>
      </c>
      <c r="G11">
        <v>152.16125</v>
      </c>
      <c r="H11">
        <v>358</v>
      </c>
      <c r="I11" t="s">
        <v>29</v>
      </c>
      <c r="J11" t="s">
        <v>16</v>
      </c>
      <c r="K11" t="s">
        <v>30</v>
      </c>
      <c r="L11" s="4">
        <v>58000</v>
      </c>
      <c r="M11" t="s">
        <v>45</v>
      </c>
      <c r="N11" t="s">
        <v>20</v>
      </c>
      <c r="O11" t="s">
        <v>32</v>
      </c>
    </row>
    <row r="12" spans="3:15" x14ac:dyDescent="0.25">
      <c r="C12" t="s">
        <v>46</v>
      </c>
      <c r="D12" t="s">
        <v>47</v>
      </c>
      <c r="E12" t="s">
        <v>14</v>
      </c>
      <c r="F12">
        <v>-32.970283000000002</v>
      </c>
      <c r="G12">
        <v>151.74721700000001</v>
      </c>
      <c r="H12">
        <v>1683</v>
      </c>
      <c r="I12" t="s">
        <v>29</v>
      </c>
      <c r="J12" t="s">
        <v>24</v>
      </c>
      <c r="K12" t="s">
        <v>30</v>
      </c>
      <c r="L12" s="4">
        <v>220000</v>
      </c>
      <c r="M12" t="s">
        <v>48</v>
      </c>
      <c r="N12" t="s">
        <v>20</v>
      </c>
      <c r="O12" t="s">
        <v>32</v>
      </c>
    </row>
    <row r="13" spans="3:15" x14ac:dyDescent="0.25">
      <c r="C13" t="s">
        <v>28</v>
      </c>
      <c r="D13" t="s">
        <v>28</v>
      </c>
      <c r="E13" t="s">
        <v>14</v>
      </c>
      <c r="F13">
        <v>-33.056950000000001</v>
      </c>
      <c r="G13">
        <v>151.67776699999999</v>
      </c>
      <c r="H13">
        <v>1771</v>
      </c>
      <c r="I13" t="s">
        <v>29</v>
      </c>
      <c r="J13" t="s">
        <v>24</v>
      </c>
      <c r="K13" t="s">
        <v>30</v>
      </c>
      <c r="L13" s="4">
        <v>100000</v>
      </c>
      <c r="M13" t="s">
        <v>31</v>
      </c>
      <c r="N13" t="s">
        <v>20</v>
      </c>
      <c r="O13" t="s">
        <v>32</v>
      </c>
    </row>
    <row r="14" spans="3:15" x14ac:dyDescent="0.25">
      <c r="C14" t="s">
        <v>101</v>
      </c>
      <c r="D14" t="s">
        <v>102</v>
      </c>
      <c r="E14" t="s">
        <v>14</v>
      </c>
      <c r="F14">
        <v>-33.283166999999999</v>
      </c>
      <c r="G14">
        <v>151.57773299999999</v>
      </c>
      <c r="H14">
        <v>2647</v>
      </c>
      <c r="I14" t="s">
        <v>103</v>
      </c>
      <c r="J14" t="s">
        <v>104</v>
      </c>
      <c r="K14" t="s">
        <v>105</v>
      </c>
      <c r="L14" s="4">
        <v>38500</v>
      </c>
      <c r="M14" t="s">
        <v>106</v>
      </c>
      <c r="N14" t="s">
        <v>20</v>
      </c>
      <c r="O14" t="s">
        <v>107</v>
      </c>
    </row>
    <row r="15" spans="3:15" x14ac:dyDescent="0.25">
      <c r="C15" t="s">
        <v>139</v>
      </c>
      <c r="D15" t="s">
        <v>140</v>
      </c>
      <c r="E15" t="s">
        <v>14</v>
      </c>
      <c r="F15">
        <v>-33.384366999999997</v>
      </c>
      <c r="G15">
        <v>151.486467</v>
      </c>
      <c r="H15">
        <v>1942</v>
      </c>
      <c r="I15" t="s">
        <v>103</v>
      </c>
      <c r="J15" t="s">
        <v>141</v>
      </c>
      <c r="K15" t="s">
        <v>105</v>
      </c>
      <c r="L15" s="4">
        <v>40000</v>
      </c>
      <c r="M15" t="s">
        <v>142</v>
      </c>
      <c r="N15" t="s">
        <v>20</v>
      </c>
      <c r="O15" t="s">
        <v>107</v>
      </c>
    </row>
    <row r="16" spans="3:15" x14ac:dyDescent="0.25">
      <c r="C16" t="s">
        <v>136</v>
      </c>
      <c r="D16" t="s">
        <v>137</v>
      </c>
      <c r="E16" t="s">
        <v>14</v>
      </c>
      <c r="F16">
        <v>-33.476843000000002</v>
      </c>
      <c r="G16">
        <v>151.44138799999999</v>
      </c>
      <c r="H16">
        <v>1802</v>
      </c>
      <c r="I16" t="s">
        <v>103</v>
      </c>
      <c r="J16" t="s">
        <v>24</v>
      </c>
      <c r="K16" t="s">
        <v>30</v>
      </c>
      <c r="L16" s="4">
        <v>170000</v>
      </c>
      <c r="M16" t="s">
        <v>138</v>
      </c>
      <c r="N16" t="s">
        <v>20</v>
      </c>
      <c r="O16" t="s">
        <v>107</v>
      </c>
    </row>
    <row r="17" spans="3:15" x14ac:dyDescent="0.25">
      <c r="C17" t="s">
        <v>133</v>
      </c>
      <c r="D17" t="s">
        <v>133</v>
      </c>
      <c r="E17" t="s">
        <v>14</v>
      </c>
      <c r="F17">
        <v>-33.698050000000002</v>
      </c>
      <c r="G17">
        <v>151.31188299999999</v>
      </c>
      <c r="H17">
        <v>1784</v>
      </c>
      <c r="I17" t="s">
        <v>23</v>
      </c>
      <c r="J17" t="s">
        <v>134</v>
      </c>
      <c r="K17" t="s">
        <v>30</v>
      </c>
      <c r="L17" s="5">
        <v>74450</v>
      </c>
      <c r="M17" t="s">
        <v>135</v>
      </c>
      <c r="N17" t="s">
        <v>20</v>
      </c>
      <c r="O17" t="s">
        <v>27</v>
      </c>
    </row>
    <row r="18" spans="3:15" x14ac:dyDescent="0.25">
      <c r="C18" t="s">
        <v>108</v>
      </c>
      <c r="D18" t="s">
        <v>108</v>
      </c>
      <c r="E18" t="s">
        <v>14</v>
      </c>
      <c r="F18">
        <v>-33.8245</v>
      </c>
      <c r="G18">
        <v>151.35050000000001</v>
      </c>
      <c r="H18">
        <v>378</v>
      </c>
      <c r="I18" t="s">
        <v>23</v>
      </c>
      <c r="J18" t="s">
        <v>42</v>
      </c>
      <c r="K18" t="s">
        <v>25</v>
      </c>
      <c r="L18" s="5">
        <v>1358440</v>
      </c>
      <c r="M18" t="s">
        <v>109</v>
      </c>
      <c r="N18" t="s">
        <v>20</v>
      </c>
      <c r="O18" t="s">
        <v>27</v>
      </c>
    </row>
    <row r="19" spans="3:15" x14ac:dyDescent="0.25">
      <c r="C19" t="s">
        <v>131</v>
      </c>
      <c r="D19" t="s">
        <v>131</v>
      </c>
      <c r="E19" t="s">
        <v>14</v>
      </c>
      <c r="F19">
        <v>-33.857185000000001</v>
      </c>
      <c r="G19">
        <v>151.28605200000001</v>
      </c>
      <c r="H19">
        <v>1688</v>
      </c>
      <c r="I19" t="s">
        <v>23</v>
      </c>
      <c r="J19" t="s">
        <v>70</v>
      </c>
      <c r="K19" t="s">
        <v>71</v>
      </c>
      <c r="L19" s="5" t="s">
        <v>866</v>
      </c>
      <c r="M19" t="s">
        <v>132</v>
      </c>
      <c r="N19" t="s">
        <v>20</v>
      </c>
      <c r="O19" t="s">
        <v>27</v>
      </c>
    </row>
    <row r="20" spans="3:15" x14ac:dyDescent="0.25">
      <c r="C20" t="s">
        <v>69</v>
      </c>
      <c r="D20" t="s">
        <v>69</v>
      </c>
      <c r="E20" t="s">
        <v>14</v>
      </c>
      <c r="F20">
        <v>-33.863317000000002</v>
      </c>
      <c r="G20">
        <v>151.28334699999999</v>
      </c>
      <c r="H20">
        <v>1688</v>
      </c>
      <c r="I20" t="s">
        <v>23</v>
      </c>
      <c r="J20" t="s">
        <v>70</v>
      </c>
      <c r="K20" t="s">
        <v>71</v>
      </c>
      <c r="L20" s="5" t="s">
        <v>866</v>
      </c>
      <c r="M20" t="s">
        <v>72</v>
      </c>
      <c r="N20" t="s">
        <v>20</v>
      </c>
      <c r="O20" t="s">
        <v>27</v>
      </c>
    </row>
    <row r="21" spans="3:15" x14ac:dyDescent="0.25">
      <c r="C21" t="s">
        <v>73</v>
      </c>
      <c r="D21" t="s">
        <v>73</v>
      </c>
      <c r="E21" t="s">
        <v>14</v>
      </c>
      <c r="F21">
        <v>-33.865248999999999</v>
      </c>
      <c r="G21">
        <v>151.283918</v>
      </c>
      <c r="H21">
        <v>1688</v>
      </c>
      <c r="I21" t="s">
        <v>23</v>
      </c>
      <c r="J21" t="s">
        <v>74</v>
      </c>
      <c r="K21" t="s">
        <v>71</v>
      </c>
      <c r="L21" s="5" t="s">
        <v>866</v>
      </c>
      <c r="M21" t="s">
        <v>75</v>
      </c>
      <c r="N21" t="s">
        <v>20</v>
      </c>
      <c r="O21" t="s">
        <v>27</v>
      </c>
    </row>
    <row r="22" spans="3:15" x14ac:dyDescent="0.25">
      <c r="C22" t="s">
        <v>41</v>
      </c>
      <c r="D22" t="s">
        <v>41</v>
      </c>
      <c r="E22" t="s">
        <v>14</v>
      </c>
      <c r="F22">
        <v>-33.894500000000001</v>
      </c>
      <c r="G22">
        <v>151.306667</v>
      </c>
      <c r="H22">
        <v>1688</v>
      </c>
      <c r="I22" t="s">
        <v>23</v>
      </c>
      <c r="J22" t="s">
        <v>42</v>
      </c>
      <c r="K22" t="s">
        <v>25</v>
      </c>
      <c r="L22" s="5">
        <v>329900</v>
      </c>
      <c r="M22" t="s">
        <v>43</v>
      </c>
      <c r="N22" t="s">
        <v>20</v>
      </c>
      <c r="O22" t="s">
        <v>27</v>
      </c>
    </row>
    <row r="23" spans="3:15" x14ac:dyDescent="0.25">
      <c r="C23" t="s">
        <v>93</v>
      </c>
      <c r="D23" t="s">
        <v>93</v>
      </c>
      <c r="E23" t="s">
        <v>14</v>
      </c>
      <c r="F23">
        <v>-33.987000000000002</v>
      </c>
      <c r="G23">
        <v>151.306667</v>
      </c>
      <c r="H23">
        <v>372</v>
      </c>
      <c r="I23" t="s">
        <v>23</v>
      </c>
      <c r="J23" t="s">
        <v>42</v>
      </c>
      <c r="K23" t="s">
        <v>25</v>
      </c>
      <c r="L23" s="5">
        <v>1674020</v>
      </c>
      <c r="M23" t="s">
        <v>94</v>
      </c>
      <c r="N23" t="s">
        <v>20</v>
      </c>
      <c r="O23" t="s">
        <v>27</v>
      </c>
    </row>
    <row r="24" spans="3:15" x14ac:dyDescent="0.25">
      <c r="C24" t="s">
        <v>117</v>
      </c>
      <c r="D24" t="s">
        <v>118</v>
      </c>
      <c r="E24" t="s">
        <v>14</v>
      </c>
      <c r="F24">
        <v>-34.043083000000003</v>
      </c>
      <c r="G24">
        <v>151.212333</v>
      </c>
      <c r="H24">
        <v>1728</v>
      </c>
      <c r="I24" t="s">
        <v>23</v>
      </c>
      <c r="J24" t="s">
        <v>24</v>
      </c>
      <c r="K24" t="s">
        <v>17</v>
      </c>
      <c r="L24" s="5">
        <v>239060</v>
      </c>
      <c r="M24" t="s">
        <v>119</v>
      </c>
      <c r="N24" t="s">
        <v>20</v>
      </c>
      <c r="O24" t="s">
        <v>27</v>
      </c>
    </row>
    <row r="25" spans="3:15" x14ac:dyDescent="0.25">
      <c r="C25" t="s">
        <v>22</v>
      </c>
      <c r="D25" t="s">
        <v>22</v>
      </c>
      <c r="E25" t="s">
        <v>14</v>
      </c>
      <c r="F25">
        <v>-34.372067000000001</v>
      </c>
      <c r="G25">
        <v>150.92843300000001</v>
      </c>
      <c r="H25">
        <v>218</v>
      </c>
      <c r="I25" t="s">
        <v>23</v>
      </c>
      <c r="J25" t="s">
        <v>24</v>
      </c>
      <c r="K25" t="s">
        <v>25</v>
      </c>
      <c r="L25" s="5" t="s">
        <v>866</v>
      </c>
      <c r="M25" t="s">
        <v>26</v>
      </c>
      <c r="N25" t="s">
        <v>20</v>
      </c>
      <c r="O25" t="s">
        <v>27</v>
      </c>
    </row>
    <row r="26" spans="3:15" x14ac:dyDescent="0.25">
      <c r="C26" t="s">
        <v>60</v>
      </c>
      <c r="D26" t="s">
        <v>61</v>
      </c>
      <c r="E26" t="s">
        <v>14</v>
      </c>
      <c r="F26">
        <v>-34.443686</v>
      </c>
      <c r="G26">
        <v>150.909561</v>
      </c>
      <c r="H26">
        <v>218</v>
      </c>
      <c r="I26" t="s">
        <v>23</v>
      </c>
      <c r="J26" t="s">
        <v>24</v>
      </c>
      <c r="K26" t="s">
        <v>17</v>
      </c>
      <c r="L26" s="5">
        <v>207790</v>
      </c>
      <c r="M26" t="s">
        <v>62</v>
      </c>
      <c r="N26" t="s">
        <v>20</v>
      </c>
      <c r="O26" t="s">
        <v>27</v>
      </c>
    </row>
    <row r="27" spans="3:15" x14ac:dyDescent="0.25">
      <c r="C27" t="s">
        <v>114</v>
      </c>
      <c r="D27" t="s">
        <v>114</v>
      </c>
      <c r="E27" t="s">
        <v>14</v>
      </c>
      <c r="F27">
        <v>-34.495333000000002</v>
      </c>
      <c r="G27">
        <v>150.92058299999999</v>
      </c>
      <c r="H27">
        <v>218</v>
      </c>
      <c r="I27" t="s">
        <v>23</v>
      </c>
      <c r="J27" t="s">
        <v>24</v>
      </c>
      <c r="K27" t="s">
        <v>115</v>
      </c>
      <c r="L27" s="5" t="s">
        <v>866</v>
      </c>
      <c r="M27" t="s">
        <v>116</v>
      </c>
      <c r="N27" t="s">
        <v>20</v>
      </c>
      <c r="O27" t="s">
        <v>27</v>
      </c>
    </row>
    <row r="28" spans="3:15" x14ac:dyDescent="0.25">
      <c r="C28" t="s">
        <v>120</v>
      </c>
      <c r="D28" t="s">
        <v>120</v>
      </c>
      <c r="E28" t="s">
        <v>14</v>
      </c>
      <c r="F28">
        <v>-34.563682999999997</v>
      </c>
      <c r="G28">
        <v>150.87365</v>
      </c>
      <c r="H28">
        <v>211</v>
      </c>
      <c r="I28" t="s">
        <v>23</v>
      </c>
      <c r="J28" t="s">
        <v>121</v>
      </c>
      <c r="K28" t="s">
        <v>30</v>
      </c>
      <c r="L28" s="5">
        <v>74840</v>
      </c>
      <c r="M28" t="s">
        <v>122</v>
      </c>
      <c r="N28" t="s">
        <v>20</v>
      </c>
      <c r="O28" t="s">
        <v>27</v>
      </c>
    </row>
    <row r="29" spans="3:15" x14ac:dyDescent="0.25">
      <c r="C29" t="s">
        <v>39</v>
      </c>
      <c r="D29" t="s">
        <v>39</v>
      </c>
      <c r="E29" t="s">
        <v>14</v>
      </c>
      <c r="F29">
        <v>-34.653117000000002</v>
      </c>
      <c r="G29">
        <v>150.86170000000001</v>
      </c>
      <c r="H29">
        <v>2269</v>
      </c>
      <c r="I29" t="s">
        <v>23</v>
      </c>
      <c r="J29" t="s">
        <v>16</v>
      </c>
      <c r="K29" t="s">
        <v>30</v>
      </c>
      <c r="L29" s="5">
        <v>15720</v>
      </c>
      <c r="M29" t="s">
        <v>40</v>
      </c>
      <c r="N29" t="s">
        <v>20</v>
      </c>
      <c r="O29" t="s">
        <v>27</v>
      </c>
    </row>
    <row r="30" spans="3:15" x14ac:dyDescent="0.25">
      <c r="C30" t="s">
        <v>110</v>
      </c>
      <c r="D30" t="s">
        <v>110</v>
      </c>
      <c r="E30" t="s">
        <v>14</v>
      </c>
      <c r="F30">
        <v>-34.931600000000003</v>
      </c>
      <c r="G30">
        <v>150.78348299999999</v>
      </c>
      <c r="H30">
        <v>2419</v>
      </c>
      <c r="I30" t="s">
        <v>111</v>
      </c>
      <c r="J30" t="s">
        <v>16</v>
      </c>
      <c r="K30" t="s">
        <v>17</v>
      </c>
      <c r="L30" s="4">
        <v>102500</v>
      </c>
      <c r="M30" t="s">
        <v>112</v>
      </c>
      <c r="N30" t="s">
        <v>20</v>
      </c>
      <c r="O30" t="s">
        <v>113</v>
      </c>
    </row>
    <row r="31" spans="3:15" x14ac:dyDescent="0.25">
      <c r="C31" t="s">
        <v>129</v>
      </c>
      <c r="D31" t="s">
        <v>129</v>
      </c>
      <c r="E31" t="s">
        <v>14</v>
      </c>
      <c r="F31">
        <v>-35.377699999999997</v>
      </c>
      <c r="G31">
        <v>150.469167</v>
      </c>
      <c r="H31">
        <v>446</v>
      </c>
      <c r="I31" t="s">
        <v>111</v>
      </c>
      <c r="J31" t="s">
        <v>16</v>
      </c>
      <c r="K31" t="s">
        <v>17</v>
      </c>
      <c r="L31" s="4">
        <v>32000</v>
      </c>
      <c r="M31" t="s">
        <v>130</v>
      </c>
      <c r="N31" t="s">
        <v>20</v>
      </c>
      <c r="O31" t="s">
        <v>113</v>
      </c>
    </row>
    <row r="32" spans="3:15" x14ac:dyDescent="0.25">
      <c r="C32" t="s">
        <v>13</v>
      </c>
      <c r="D32" t="s">
        <v>13</v>
      </c>
      <c r="E32" t="s">
        <v>14</v>
      </c>
      <c r="F32">
        <v>-35.762847999999998</v>
      </c>
      <c r="G32">
        <v>150.2192163</v>
      </c>
      <c r="H32">
        <v>1397</v>
      </c>
      <c r="I32" t="s">
        <v>15</v>
      </c>
      <c r="J32" t="s">
        <v>16</v>
      </c>
      <c r="K32" t="s">
        <v>17</v>
      </c>
      <c r="L32" s="4" t="s">
        <v>18</v>
      </c>
      <c r="M32" t="s">
        <v>19</v>
      </c>
      <c r="N32" t="s">
        <v>20</v>
      </c>
      <c r="O32" t="s">
        <v>21</v>
      </c>
    </row>
    <row r="33" spans="3:15" x14ac:dyDescent="0.25">
      <c r="C33" t="s">
        <v>89</v>
      </c>
      <c r="D33" t="s">
        <v>90</v>
      </c>
      <c r="E33" t="s">
        <v>14</v>
      </c>
      <c r="F33">
        <v>-35.835183000000001</v>
      </c>
      <c r="G33">
        <v>150.20811699999999</v>
      </c>
      <c r="H33">
        <v>2851</v>
      </c>
      <c r="I33" t="s">
        <v>15</v>
      </c>
      <c r="J33" t="s">
        <v>35</v>
      </c>
      <c r="K33" t="s">
        <v>17</v>
      </c>
      <c r="L33" s="4" t="s">
        <v>91</v>
      </c>
      <c r="M33" t="s">
        <v>92</v>
      </c>
      <c r="N33" t="s">
        <v>20</v>
      </c>
      <c r="O33" t="s">
        <v>21</v>
      </c>
    </row>
    <row r="34" spans="3:15" x14ac:dyDescent="0.25">
      <c r="C34" t="s">
        <v>98</v>
      </c>
      <c r="D34" t="s">
        <v>98</v>
      </c>
      <c r="E34" t="s">
        <v>14</v>
      </c>
      <c r="F34">
        <v>-36.193150000000003</v>
      </c>
      <c r="G34">
        <v>150.13419999999999</v>
      </c>
      <c r="H34">
        <v>1398</v>
      </c>
      <c r="I34" t="s">
        <v>15</v>
      </c>
      <c r="J34" t="s">
        <v>35</v>
      </c>
      <c r="K34" t="s">
        <v>17</v>
      </c>
      <c r="L34" s="4" t="s">
        <v>99</v>
      </c>
      <c r="M34" t="s">
        <v>100</v>
      </c>
      <c r="N34" t="s">
        <v>20</v>
      </c>
      <c r="O34" t="s">
        <v>21</v>
      </c>
    </row>
    <row r="35" spans="3:15" x14ac:dyDescent="0.25">
      <c r="C35" t="s">
        <v>33</v>
      </c>
      <c r="D35" t="s">
        <v>33</v>
      </c>
      <c r="E35" t="s">
        <v>14</v>
      </c>
      <c r="F35">
        <v>-36.443817000000003</v>
      </c>
      <c r="G35">
        <v>150.07431700000001</v>
      </c>
      <c r="H35">
        <v>1738</v>
      </c>
      <c r="I35" t="s">
        <v>34</v>
      </c>
      <c r="J35" t="s">
        <v>35</v>
      </c>
      <c r="K35" t="s">
        <v>17</v>
      </c>
      <c r="L35" s="4" t="s">
        <v>36</v>
      </c>
      <c r="M35" t="s">
        <v>37</v>
      </c>
      <c r="N35" t="s">
        <v>20</v>
      </c>
      <c r="O35" t="s">
        <v>38</v>
      </c>
    </row>
    <row r="36" spans="3:15" x14ac:dyDescent="0.25">
      <c r="C36" t="s">
        <v>95</v>
      </c>
      <c r="D36" t="s">
        <v>95</v>
      </c>
      <c r="E36" t="s">
        <v>14</v>
      </c>
      <c r="F36">
        <v>-36.919651000000002</v>
      </c>
      <c r="G36">
        <v>149.903538</v>
      </c>
      <c r="H36">
        <v>1741</v>
      </c>
      <c r="I36" t="s">
        <v>34</v>
      </c>
      <c r="J36" t="s">
        <v>35</v>
      </c>
      <c r="K36" t="s">
        <v>17</v>
      </c>
      <c r="L36" s="4" t="s">
        <v>96</v>
      </c>
      <c r="M36" t="s">
        <v>97</v>
      </c>
      <c r="N36" t="s">
        <v>20</v>
      </c>
      <c r="O36" t="s">
        <v>38</v>
      </c>
    </row>
    <row r="37" spans="3:15" x14ac:dyDescent="0.25">
      <c r="C37" t="s">
        <v>76</v>
      </c>
      <c r="D37" t="s">
        <v>76</v>
      </c>
      <c r="E37" t="s">
        <v>14</v>
      </c>
      <c r="F37">
        <v>-37.067034</v>
      </c>
      <c r="G37">
        <v>149.91248400000001</v>
      </c>
      <c r="H37">
        <v>1740</v>
      </c>
      <c r="I37" t="s">
        <v>34</v>
      </c>
      <c r="J37" t="s">
        <v>35</v>
      </c>
      <c r="K37" t="s">
        <v>30</v>
      </c>
      <c r="L37" s="4" t="s">
        <v>77</v>
      </c>
      <c r="M37" t="s">
        <v>78</v>
      </c>
      <c r="N37" t="s">
        <v>20</v>
      </c>
      <c r="O37" t="s">
        <v>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0C2E-1447-4505-8CD0-0137CB53D869}">
  <dimension ref="C3:O13"/>
  <sheetViews>
    <sheetView topLeftCell="C1" workbookViewId="0">
      <pane xSplit="1" topLeftCell="D1" activePane="topRight" state="frozen"/>
      <selection activeCell="E19" sqref="E19"/>
      <selection pane="topRight" activeCell="E19" sqref="E19"/>
    </sheetView>
  </sheetViews>
  <sheetFormatPr defaultRowHeight="15" x14ac:dyDescent="0.25"/>
  <cols>
    <col min="1" max="1" width="3.85546875" customWidth="1"/>
    <col min="2" max="2" width="4.140625" customWidth="1"/>
    <col min="3" max="3" width="12.42578125" customWidth="1"/>
    <col min="6" max="6" width="10.140625" customWidth="1"/>
    <col min="7" max="7" width="11.7109375" customWidth="1"/>
    <col min="8" max="8" width="9.42578125" customWidth="1"/>
    <col min="9" max="9" width="11.28515625" customWidth="1"/>
    <col min="11" max="11" width="12.140625" customWidth="1"/>
    <col min="12" max="12" width="12.85546875" customWidth="1"/>
    <col min="13" max="13" width="58.5703125" customWidth="1"/>
  </cols>
  <sheetData>
    <row r="3" spans="3:15" x14ac:dyDescent="0.25">
      <c r="C3" t="s">
        <v>0</v>
      </c>
      <c r="D3" t="s">
        <v>1</v>
      </c>
      <c r="E3" t="s">
        <v>2</v>
      </c>
      <c r="F3" t="s">
        <v>3</v>
      </c>
      <c r="G3" t="s">
        <v>4</v>
      </c>
      <c r="H3" t="s">
        <v>5</v>
      </c>
      <c r="I3" t="s">
        <v>6</v>
      </c>
      <c r="J3" t="s">
        <v>7</v>
      </c>
      <c r="K3" t="s">
        <v>8</v>
      </c>
      <c r="L3" t="s">
        <v>9</v>
      </c>
      <c r="M3" t="s">
        <v>10</v>
      </c>
      <c r="N3" t="s">
        <v>11</v>
      </c>
      <c r="O3" t="s">
        <v>12</v>
      </c>
    </row>
    <row r="4" spans="3:15" x14ac:dyDescent="0.25">
      <c r="C4" t="s">
        <v>461</v>
      </c>
      <c r="D4" t="s">
        <v>462</v>
      </c>
      <c r="E4" t="s">
        <v>433</v>
      </c>
      <c r="F4">
        <v>-32.535429999999998</v>
      </c>
      <c r="G4">
        <v>137.77948799999999</v>
      </c>
      <c r="H4" t="s">
        <v>463</v>
      </c>
      <c r="I4" t="s">
        <v>435</v>
      </c>
      <c r="J4" t="s">
        <v>464</v>
      </c>
      <c r="K4" t="s">
        <v>30</v>
      </c>
      <c r="L4" t="s">
        <v>465</v>
      </c>
      <c r="M4" t="s">
        <v>466</v>
      </c>
      <c r="N4" t="s">
        <v>20</v>
      </c>
      <c r="O4" t="s">
        <v>439</v>
      </c>
    </row>
    <row r="5" spans="3:15" x14ac:dyDescent="0.25">
      <c r="C5" t="s">
        <v>477</v>
      </c>
      <c r="D5" t="s">
        <v>477</v>
      </c>
      <c r="E5" t="s">
        <v>433</v>
      </c>
      <c r="F5">
        <v>-33.058160000000001</v>
      </c>
      <c r="G5">
        <v>137.55265499999999</v>
      </c>
      <c r="H5" t="s">
        <v>478</v>
      </c>
      <c r="I5" t="s">
        <v>435</v>
      </c>
      <c r="J5" t="s">
        <v>479</v>
      </c>
      <c r="K5" t="s">
        <v>30</v>
      </c>
      <c r="L5" t="s">
        <v>480</v>
      </c>
      <c r="M5" t="s">
        <v>481</v>
      </c>
      <c r="N5" t="s">
        <v>20</v>
      </c>
      <c r="O5" t="s">
        <v>439</v>
      </c>
    </row>
    <row r="6" spans="3:15" x14ac:dyDescent="0.25">
      <c r="C6" t="s">
        <v>472</v>
      </c>
      <c r="D6" t="s">
        <v>472</v>
      </c>
      <c r="E6" t="s">
        <v>433</v>
      </c>
      <c r="F6">
        <v>-33.182087000000003</v>
      </c>
      <c r="G6">
        <v>137.967354</v>
      </c>
      <c r="H6" t="s">
        <v>473</v>
      </c>
      <c r="I6" t="s">
        <v>435</v>
      </c>
      <c r="J6" t="s">
        <v>474</v>
      </c>
      <c r="K6" t="s">
        <v>30</v>
      </c>
      <c r="L6" t="s">
        <v>475</v>
      </c>
      <c r="M6" t="s">
        <v>476</v>
      </c>
      <c r="N6" t="s">
        <v>20</v>
      </c>
      <c r="O6" t="s">
        <v>439</v>
      </c>
    </row>
    <row r="7" spans="3:15" x14ac:dyDescent="0.25">
      <c r="C7" t="s">
        <v>431</v>
      </c>
      <c r="D7" t="s">
        <v>432</v>
      </c>
      <c r="E7" t="s">
        <v>433</v>
      </c>
      <c r="F7">
        <v>-34.725963999999998</v>
      </c>
      <c r="G7">
        <v>138.46749299999999</v>
      </c>
      <c r="H7" t="s">
        <v>434</v>
      </c>
      <c r="I7" t="s">
        <v>435</v>
      </c>
      <c r="J7" t="s">
        <v>436</v>
      </c>
      <c r="K7" t="s">
        <v>17</v>
      </c>
      <c r="L7" t="s">
        <v>437</v>
      </c>
      <c r="M7" t="s">
        <v>438</v>
      </c>
      <c r="N7" t="s">
        <v>20</v>
      </c>
      <c r="O7" t="s">
        <v>439</v>
      </c>
    </row>
    <row r="8" spans="3:15" x14ac:dyDescent="0.25">
      <c r="C8" t="s">
        <v>440</v>
      </c>
      <c r="D8" t="s">
        <v>441</v>
      </c>
      <c r="E8" t="s">
        <v>433</v>
      </c>
      <c r="F8">
        <v>-34.725963999999998</v>
      </c>
      <c r="G8">
        <v>138.46722700000001</v>
      </c>
      <c r="H8" t="s">
        <v>434</v>
      </c>
      <c r="I8" t="s">
        <v>435</v>
      </c>
      <c r="J8" t="s">
        <v>442</v>
      </c>
      <c r="K8" t="s">
        <v>30</v>
      </c>
      <c r="L8" t="s">
        <v>443</v>
      </c>
      <c r="M8" t="s">
        <v>444</v>
      </c>
      <c r="N8" t="s">
        <v>20</v>
      </c>
      <c r="O8" t="s">
        <v>439</v>
      </c>
    </row>
    <row r="9" spans="3:15" x14ac:dyDescent="0.25">
      <c r="C9" t="s">
        <v>467</v>
      </c>
      <c r="D9" t="s">
        <v>467</v>
      </c>
      <c r="E9" t="s">
        <v>433</v>
      </c>
      <c r="F9">
        <v>-34.750681999999998</v>
      </c>
      <c r="G9">
        <v>135.89514</v>
      </c>
      <c r="H9" t="s">
        <v>468</v>
      </c>
      <c r="I9" t="s">
        <v>435</v>
      </c>
      <c r="J9" t="s">
        <v>469</v>
      </c>
      <c r="K9" t="s">
        <v>30</v>
      </c>
      <c r="L9" t="s">
        <v>470</v>
      </c>
      <c r="M9" t="s">
        <v>471</v>
      </c>
      <c r="N9" t="s">
        <v>20</v>
      </c>
      <c r="O9" t="s">
        <v>439</v>
      </c>
    </row>
    <row r="10" spans="3:15" x14ac:dyDescent="0.25">
      <c r="C10" t="s">
        <v>456</v>
      </c>
      <c r="D10" t="s">
        <v>456</v>
      </c>
      <c r="E10" t="s">
        <v>433</v>
      </c>
      <c r="F10">
        <v>-34.963132999999999</v>
      </c>
      <c r="G10">
        <v>138.50393</v>
      </c>
      <c r="H10" t="s">
        <v>457</v>
      </c>
      <c r="I10" t="s">
        <v>435</v>
      </c>
      <c r="J10" t="s">
        <v>458</v>
      </c>
      <c r="K10" t="s">
        <v>17</v>
      </c>
      <c r="L10" t="s">
        <v>459</v>
      </c>
      <c r="M10" t="s">
        <v>460</v>
      </c>
      <c r="N10" t="s">
        <v>20</v>
      </c>
      <c r="O10" t="s">
        <v>439</v>
      </c>
    </row>
    <row r="11" spans="3:15" x14ac:dyDescent="0.25">
      <c r="C11" t="s">
        <v>445</v>
      </c>
      <c r="D11" t="s">
        <v>446</v>
      </c>
      <c r="E11" t="s">
        <v>433</v>
      </c>
      <c r="F11">
        <v>-35.125866000000002</v>
      </c>
      <c r="G11">
        <v>138.46234699999999</v>
      </c>
      <c r="H11" t="s">
        <v>447</v>
      </c>
      <c r="I11" t="s">
        <v>435</v>
      </c>
      <c r="J11" t="s">
        <v>448</v>
      </c>
      <c r="K11" t="s">
        <v>17</v>
      </c>
      <c r="L11" s="4">
        <v>108000</v>
      </c>
      <c r="M11" t="s">
        <v>449</v>
      </c>
      <c r="N11" t="s">
        <v>20</v>
      </c>
      <c r="O11" t="s">
        <v>439</v>
      </c>
    </row>
    <row r="12" spans="3:15" x14ac:dyDescent="0.25">
      <c r="C12" t="s">
        <v>450</v>
      </c>
      <c r="D12" t="s">
        <v>451</v>
      </c>
      <c r="E12" t="s">
        <v>433</v>
      </c>
      <c r="F12">
        <v>-35.126477999999999</v>
      </c>
      <c r="G12">
        <v>138.46554599999999</v>
      </c>
      <c r="H12" t="s">
        <v>447</v>
      </c>
      <c r="I12" t="s">
        <v>435</v>
      </c>
      <c r="J12" t="s">
        <v>448</v>
      </c>
      <c r="K12" t="s">
        <v>17</v>
      </c>
      <c r="L12" s="4">
        <v>63000</v>
      </c>
      <c r="M12" t="s">
        <v>449</v>
      </c>
      <c r="N12" t="s">
        <v>20</v>
      </c>
      <c r="O12" t="s">
        <v>439</v>
      </c>
    </row>
    <row r="13" spans="3:15" x14ac:dyDescent="0.25">
      <c r="C13" t="s">
        <v>452</v>
      </c>
      <c r="D13" t="s">
        <v>452</v>
      </c>
      <c r="E13" t="s">
        <v>433</v>
      </c>
      <c r="F13">
        <v>-38.050679000000002</v>
      </c>
      <c r="G13">
        <v>140.64961700000001</v>
      </c>
      <c r="H13" t="s">
        <v>453</v>
      </c>
      <c r="I13" t="s">
        <v>435</v>
      </c>
      <c r="J13" t="s">
        <v>244</v>
      </c>
      <c r="K13" t="s">
        <v>30</v>
      </c>
      <c r="L13" t="s">
        <v>454</v>
      </c>
      <c r="M13" t="s">
        <v>455</v>
      </c>
      <c r="N13" t="s">
        <v>20</v>
      </c>
      <c r="O13" t="s">
        <v>439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pivot</vt:lpstr>
      <vt:lpstr>all-outfalls</vt:lpstr>
      <vt:lpstr>tas</vt:lpstr>
      <vt:lpstr>wa</vt:lpstr>
      <vt:lpstr>vic</vt:lpstr>
      <vt:lpstr>nt</vt:lpstr>
      <vt:lpstr>qld</vt:lpstr>
      <vt:lpstr>nsw</vt:lpstr>
      <vt:lpstr>sa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AYU-E570P</dc:creator>
  <cp:lastModifiedBy>Ayu Rohmana</cp:lastModifiedBy>
  <dcterms:created xsi:type="dcterms:W3CDTF">2022-09-27T03:13:33Z</dcterms:created>
  <dcterms:modified xsi:type="dcterms:W3CDTF">2025-06-24T10:20:55Z</dcterms:modified>
</cp:coreProperties>
</file>